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共有フォルダ\02企画財政課\令和4年度\01_財政係\10_公表関係\05_財政状況資料集\R5.3.2_【熊本県市町村課（照会）：313（月）〆】令和３年度財政状況資料集の作成等について\02_ダウンロード\434680_氷川町\"/>
    </mc:Choice>
  </mc:AlternateContent>
  <bookViews>
    <workbookView xWindow="0" yWindow="0" windowWidth="15360" windowHeight="7635" tabRatio="88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W36" i="10"/>
  <c r="BW37" i="10" s="1"/>
  <c r="BE36" i="10"/>
  <c r="AM36" i="10"/>
  <c r="C36" i="10"/>
  <c r="BW35" i="10"/>
  <c r="BE35" i="10"/>
  <c r="AM35" i="10"/>
  <c r="C35" i="10"/>
  <c r="BW34" i="10"/>
  <c r="AM34" i="10"/>
  <c r="U34" i="10"/>
  <c r="U35" i="10" s="1"/>
  <c r="U36" i="10" s="1"/>
  <c r="C34" i="10"/>
  <c r="CO34" i="10" l="1"/>
  <c r="CO35" i="10" s="1"/>
  <c r="BW38" i="10"/>
  <c r="BW39" i="10" s="1"/>
  <c r="BW40" i="10" s="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<sst xmlns="http://schemas.openxmlformats.org/spreadsheetml/2006/main" count="1118" uniqueCount="588">
  <si>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</si>
  <si>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</si>
  <si>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</si>
  <si>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</si>
  <si>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</si>
  <si>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</si>
  <si>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</si>
  <si>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</si>
  <si>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</si>
  <si>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</si>
  <si>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</si>
  <si>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</si>
  <si>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</si>
  <si>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</si>
  <si>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</si>
  <si>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</si>
  <si>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</si>
  <si>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</si>
  <si>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</si>
  <si>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</si>
  <si>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</si>
  <si>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</si>
  <si>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</si>
  <si>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</si>
  <si>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</si>
  <si>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</si>
  <si>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</si>
  <si>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</si>
  <si>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</si>
  <si>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</si>
  <si>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</si>
  <si>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</si>
  <si>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</si>
  <si>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</si>
  <si>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</si>
  <si>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</si>
  <si>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</si>
  <si>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</si>
  <si>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</si>
  <si>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</si>
  <si>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</si>
  <si>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</si>
  <si>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</si>
  <si>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</si>
  <si>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</si>
  <si>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</si>
  <si>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</si>
  <si>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</si>
  <si>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</si>
  <si>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</si>
  <si>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</si>
  <si>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</si>
  <si>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</si>
  <si>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</si>
  <si>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</si>
  <si>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</si>
  <si>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</si>
  <si>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</si>
  <si>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</si>
  <si>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</si>
  <si>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</si>
  <si>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</si>
  <si>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</si>
  <si>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</si>
  <si>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</si>
  <si>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</si>
  <si>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</si>
  <si>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</si>
  <si>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</si>
  <si>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</si>
  <si>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</si>
  <si>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</si>
  <si>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</si>
  <si>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</si>
  <si>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</si>
  <si>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</si>
  <si>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</si>
  <si>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</si>
  <si>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</si>
  <si>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</si>
  <si>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</si>
  <si>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</si>
  <si>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</si>
  <si>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</si>
  <si>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</si>
  <si>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</si>
  <si>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</si>
  <si>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</si>
  <si>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</si>
  <si>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</si>
  <si>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</si>
  <si>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</si>
  <si>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</si>
  <si>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</si>
  <si>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</si>
  <si>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</si>
  <si>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</si>
  <si>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氷川町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</si>
  <si>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</si>
  <si>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</si>
  <si>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</si>
  <si>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</si>
  <si>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</si>
  <si>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</si>
  <si>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</si>
  <si>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</si>
  <si>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</si>
  <si>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</si>
  <si>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</si>
  <si>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</si>
  <si>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</si>
  <si>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</si>
  <si>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</si>
  <si>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</si>
  <si>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</si>
  <si>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</si>
  <si>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</si>
  <si>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</si>
  <si>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</si>
  <si>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</si>
  <si>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</si>
  <si>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</si>
  <si>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</si>
  <si>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</si>
  <si>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</si>
  <si>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</si>
  <si>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</si>
  <si>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</si>
  <si>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</si>
  <si>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</si>
  <si>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</si>
  <si>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</si>
  <si>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</si>
  <si>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</si>
  <si>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</si>
  <si>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</si>
  <si>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</si>
  <si>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</si>
  <si>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</si>
  <si>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</si>
  <si>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</si>
  <si>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</si>
  <si>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</si>
  <si>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</si>
  <si>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</si>
  <si>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</si>
  <si>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</si>
  <si>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</si>
  <si>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</si>
  <si>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</si>
  <si>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</si>
  <si>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</si>
  <si>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</si>
  <si>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</si>
  <si>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</si>
  <si>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</si>
  <si>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</si>
  <si>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</si>
  <si>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</si>
  <si>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</si>
  <si>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</si>
  <si>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</si>
  <si>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</si>
  <si>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</si>
  <si>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</si>
  <si>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</si>
  <si>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</si>
  <si>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</si>
  <si>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</si>
  <si>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</si>
  <si>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</si>
  <si>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</si>
  <si>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</si>
  <si>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</si>
  <si>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</si>
  <si>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</si>
  <si>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</si>
  <si>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</si>
  <si>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</si>
  <si>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</si>
  <si>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</si>
  <si>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</si>
  <si>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</si>
  <si>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</si>
  <si>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</si>
  <si>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</si>
  <si>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</si>
  <si>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</si>
  <si>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</si>
  <si>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</si>
  <si>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</si>
  <si>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</si>
  <si>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</si>
  <si>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</si>
  <si>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</si>
  <si>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</si>
  <si>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</si>
  <si>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</si>
  <si>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</si>
  <si>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</si>
  <si>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</si>
  <si>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</si>
  <si>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</si>
  <si>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</si>
  <si>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</si>
  <si>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</si>
  <si>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</si>
  <si>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</si>
  <si>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</si>
  <si>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</si>
  <si>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熊本県氷川町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</si>
  <si>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</si>
  <si>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</si>
  <si>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</si>
  <si>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</si>
  <si>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</si>
  <si>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</si>
  <si>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</si>
  <si>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</si>
  <si>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</si>
  <si>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</si>
  <si>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</si>
  <si>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</si>
  <si>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</si>
  <si>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</si>
  <si>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</si>
  <si>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</si>
  <si>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</si>
  <si>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</si>
  <si>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</si>
  <si>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</si>
  <si>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</si>
  <si>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</si>
  <si>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</si>
  <si>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</si>
  <si>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</si>
  <si>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</si>
  <si>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</si>
  <si>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</si>
  <si>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</si>
  <si>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</si>
  <si>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</si>
  <si>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</si>
  <si>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</si>
  <si>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</si>
  <si>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</si>
  <si>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</si>
  <si>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</si>
  <si>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</si>
  <si>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</si>
  <si>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</si>
  <si>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</si>
  <si>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</si>
  <si>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</si>
  <si>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</si>
  <si>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</si>
  <si>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</si>
  <si>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</si>
  <si>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</si>
  <si>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</si>
  <si>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</si>
  <si>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</si>
  <si>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</si>
  <si>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</si>
  <si>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</si>
  <si>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</si>
  <si>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</si>
  <si>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</si>
  <si>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</si>
  <si>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</si>
  <si>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</si>
  <si>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</si>
  <si>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</si>
  <si>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</si>
  <si>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</si>
  <si>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</si>
  <si>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</si>
  <si>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</si>
  <si>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</si>
  <si>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</si>
  <si>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</si>
  <si>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</si>
  <si>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</si>
  <si>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</si>
  <si>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</si>
  <si>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</si>
  <si>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</si>
  <si>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</si>
  <si>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</si>
  <si>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</si>
  <si>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</si>
  <si>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</si>
  <si>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</si>
  <si>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</si>
  <si>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</si>
  <si>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</si>
  <si>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</si>
  <si>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</si>
  <si>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</si>
  <si>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</si>
  <si>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</si>
  <si>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</si>
  <si>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</si>
  <si>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</si>
  <si>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</si>
  <si>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</si>
  <si>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</si>
  <si>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</si>
  <si>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</si>
  <si>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</si>
  <si>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</si>
  <si>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</si>
  <si>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</si>
  <si>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</si>
  <si>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</si>
  <si>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</si>
  <si>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</si>
  <si>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</si>
  <si>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</si>
  <si>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</si>
  <si>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</si>
  <si>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</si>
  <si>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</si>
  <si>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</si>
  <si>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</si>
  <si>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</si>
  <si>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</si>
  <si>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</si>
  <si>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</si>
  <si>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</si>
  <si>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</si>
  <si>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</si>
  <si>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</si>
  <si>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</si>
  <si>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</si>
  <si>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</si>
  <si>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</si>
  <si>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</si>
  <si>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</si>
  <si>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</si>
  <si>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</si>
  <si>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</si>
  <si>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</si>
  <si>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</si>
  <si>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</si>
  <si>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</si>
  <si>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</si>
  <si>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</si>
  <si>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</si>
  <si>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</si>
  <si>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</si>
  <si>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</si>
  <si>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</si>
  <si>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</si>
  <si>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</si>
  <si>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</si>
  <si>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</si>
  <si>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</si>
  <si>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</si>
  <si>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</si>
  <si>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</si>
  <si>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</si>
  <si>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</si>
  <si>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</si>
  <si>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</si>
  <si>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</si>
  <si>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熊本県氷川町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</si>
  <si>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</si>
  <si>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</si>
  <si>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</si>
  <si>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</si>
  <si>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</si>
  <si>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</si>
  <si>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</si>
  <si>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</si>
  <si>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</si>
  <si>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</si>
  <si>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</si>
  <si>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</si>
  <si>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</si>
  <si>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</si>
  <si>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</si>
  <si>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</si>
  <si>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</si>
  <si>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</si>
  <si>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</si>
  <si>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</si>
  <si>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</si>
  <si>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</si>
  <si>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</si>
  <si>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</si>
  <si>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</si>
  <si>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</si>
  <si>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</si>
  <si>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</si>
  <si>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</si>
  <si>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</si>
  <si>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</si>
  <si>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</si>
  <si>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</si>
  <si>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</si>
  <si>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</si>
  <si>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</si>
  <si>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</si>
  <si>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</si>
  <si>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</si>
  <si>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</si>
  <si>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</si>
  <si>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</si>
  <si>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</si>
  <si>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</si>
  <si>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</si>
  <si>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</si>
  <si>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</si>
  <si>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</si>
  <si>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</si>
  <si>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</si>
  <si>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</si>
  <si>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</si>
  <si>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</si>
  <si>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</si>
  <si>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</si>
  <si>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</si>
  <si>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</si>
  <si>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</si>
  <si>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</si>
  <si>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</si>
  <si>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</si>
  <si>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</si>
  <si>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</si>
  <si>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</si>
  <si>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</si>
  <si>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</si>
  <si>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</si>
  <si>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</si>
  <si>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</si>
  <si>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</si>
  <si>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</si>
  <si>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</si>
  <si>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</si>
  <si>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</si>
  <si>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</si>
  <si>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</si>
  <si>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</si>
  <si>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</si>
  <si>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</si>
  <si>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</si>
  <si>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</si>
  <si>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</si>
  <si>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</si>
  <si>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</si>
  <si>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</si>
  <si>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</si>
  <si>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</si>
  <si>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</si>
  <si>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</si>
  <si>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</si>
  <si>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</si>
  <si>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</si>
  <si>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</si>
  <si>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</si>
  <si>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</si>
  <si>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</si>
  <si>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</si>
  <si>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</si>
  <si>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</si>
  <si>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</si>
  <si>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</si>
  <si>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</si>
  <si>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</si>
  <si>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</si>
  <si>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</si>
  <si>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</si>
  <si>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</si>
  <si>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</si>
  <si>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</si>
  <si>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</si>
  <si>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</si>
  <si>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</si>
  <si>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</si>
  <si>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</si>
  <si>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</si>
  <si>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</si>
  <si>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</si>
  <si>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</si>
  <si>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</si>
  <si>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</si>
  <si>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</si>
  <si>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</si>
  <si>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</si>
  <si>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</si>
  <si>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</si>
  <si>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</si>
  <si>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</si>
  <si>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</si>
  <si>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</si>
  <si>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</si>
  <si>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</si>
  <si>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</si>
  <si>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</si>
  <si>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</si>
  <si>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</si>
  <si>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</si>
  <si>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</si>
  <si>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</si>
  <si>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</si>
  <si>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</si>
  <si>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</si>
  <si>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</si>
  <si>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</si>
  <si>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</si>
  <si>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</si>
  <si>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</si>
  <si>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</si>
  <si>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</si>
  <si>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</si>
  <si>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</si>
  <si>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</si>
  <si>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</si>
  <si>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</si>
  <si>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</si>
  <si>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</si>
  <si>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</si>
  <si>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</si>
  <si>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</si>
  <si>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</si>
  <si>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</si>
  <si>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</si>
  <si>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</si>
  <si>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</si>
  <si>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</si>
  <si>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</si>
  <si>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</si>
  <si>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</si>
  <si>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</si>
  <si>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</si>
  <si>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</si>
  <si>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</si>
  <si>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</si>
  <si>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</si>
  <si>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</si>
  <si>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</si>
  <si>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</si>
  <si>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</si>
  <si>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</si>
  <si>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</si>
  <si>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</si>
  <si>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</si>
  <si>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</si>
  <si>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</si>
  <si>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0.29</t>
  </si>
  <si>
    <t>▲ 3.89</t>
  </si>
  <si>
    <t>▲ 7.90</t>
  </si>
  <si>
    <t>▲ 4.30</t>
  </si>
  <si>
    <t>一般会計</t>
  </si>
  <si>
    <t>国民健康保険特別会計</t>
  </si>
  <si>
    <t>介護保険特別会計</t>
  </si>
  <si>
    <t>下水道事業特別会計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</si>
  <si>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</si>
  <si>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</si>
  <si>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</si>
  <si>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</si>
  <si>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</si>
  <si>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</si>
  <si>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</si>
  <si>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</si>
  <si>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</si>
  <si>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宮原まちづくり（株）</t>
    <rPh sb="0" eb="2">
      <t>ミヤハラ</t>
    </rPh>
    <rPh sb="7" eb="10">
      <t>カブ</t>
    </rPh>
    <phoneticPr fontId="2"/>
  </si>
  <si>
    <t>(有)氷川町まちづくり振興会</t>
    <rPh sb="0" eb="3">
      <t>ユウ</t>
    </rPh>
    <rPh sb="3" eb="6">
      <t>ヒカワチョウ</t>
    </rPh>
    <rPh sb="11" eb="14">
      <t>シンコウカイ</t>
    </rPh>
    <phoneticPr fontId="2"/>
  </si>
  <si>
    <t>-</t>
    <phoneticPr fontId="2"/>
  </si>
  <si>
    <t>※8：職員の状況については、令和3年地方公務員給与実態調査に基づいている。</t>
    <phoneticPr fontId="2"/>
  </si>
  <si>
    <t>※　「定員管理の状況」の「人口1,000人当たり職員数」の算出に用いる職員数及
び「給与水準（国との比較）」の「ラスパイレス指数」については、
　　　</t>
    <rPh sb="16" eb="21">
      <t>０００ニン</t>
    </rPh>
    <phoneticPr fontId="2"/>
  </si>
  <si>
    <t xml:space="preserve"> 各調査対象年度の翌年の地方公務員給与実態調査に基づいているが、令和3年度は
令和3年調査の数値を引用している。</t>
    <phoneticPr fontId="2"/>
  </si>
  <si>
    <t>熊本県市町村総合事務組合</t>
  </si>
  <si>
    <t>-</t>
    <phoneticPr fontId="2"/>
  </si>
  <si>
    <t>特別会計（交通災害共済事業）分を含む</t>
    <phoneticPr fontId="2"/>
  </si>
  <si>
    <t>氷川町及び八代市中学校組合</t>
  </si>
  <si>
    <t>八代広域行政事務組合</t>
  </si>
  <si>
    <t>八代生活環境事務組合
（一般会計）</t>
  </si>
  <si>
    <t>八代生活環境事務組合
（水道事業会計）</t>
  </si>
  <si>
    <t>法適用企業</t>
    <phoneticPr fontId="2"/>
  </si>
  <si>
    <t>熊本県後期高齢者医療広域連合
（一般会計）</t>
  </si>
  <si>
    <t>熊本県後期高齢者医療広域連合
（後期高齢者医療特別会計）</t>
  </si>
  <si>
    <t>ふるさと氷川応援基金</t>
    <rPh sb="4" eb="6">
      <t>ヒカワ</t>
    </rPh>
    <rPh sb="6" eb="8">
      <t>オウエン</t>
    </rPh>
    <rPh sb="8" eb="10">
      <t>キキン</t>
    </rPh>
    <phoneticPr fontId="5"/>
  </si>
  <si>
    <t>合併振興基金</t>
    <rPh sb="0" eb="2">
      <t>ガッペイ</t>
    </rPh>
    <rPh sb="2" eb="4">
      <t>シンコウ</t>
    </rPh>
    <rPh sb="4" eb="6">
      <t>キキン</t>
    </rPh>
    <phoneticPr fontId="5"/>
  </si>
  <si>
    <t>竜北西部学童保育所整備基金</t>
    <rPh sb="0" eb="2">
      <t>リュウホク</t>
    </rPh>
    <rPh sb="2" eb="4">
      <t>サイブ</t>
    </rPh>
    <rPh sb="4" eb="6">
      <t>ガクドウ</t>
    </rPh>
    <rPh sb="6" eb="8">
      <t>ホイク</t>
    </rPh>
    <rPh sb="8" eb="9">
      <t>ショ</t>
    </rPh>
    <rPh sb="9" eb="11">
      <t>セイビ</t>
    </rPh>
    <rPh sb="11" eb="13">
      <t>キキン</t>
    </rPh>
    <phoneticPr fontId="5"/>
  </si>
  <si>
    <t>竜北物産館運営基金</t>
    <rPh sb="0" eb="2">
      <t>リュウホク</t>
    </rPh>
    <rPh sb="2" eb="5">
      <t>ブッサンカン</t>
    </rPh>
    <rPh sb="5" eb="7">
      <t>ウンエイ</t>
    </rPh>
    <rPh sb="7" eb="9">
      <t>キキン</t>
    </rPh>
    <phoneticPr fontId="5"/>
  </si>
  <si>
    <t>平成28年熊本地震復興基金</t>
    <rPh sb="0" eb="2">
      <t>ヘイセイ</t>
    </rPh>
    <rPh sb="4" eb="5">
      <t>ネン</t>
    </rPh>
    <rPh sb="5" eb="7">
      <t>クマモト</t>
    </rPh>
    <rPh sb="7" eb="9">
      <t>ジシン</t>
    </rPh>
    <rPh sb="9" eb="11">
      <t>フッコウ</t>
    </rPh>
    <rPh sb="11" eb="13">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</si>
</sst>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8" fillId="6" borderId="0" xfId="6" applyFont="1" applyFill="1" applyAlignment="1"/>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113913</c:v>
                </c:pt>
                <c:pt idx="1">
                  <c:v>115050</c:v>
                </c:pt>
                <c:pt idx="2">
                  <c:v>118252</c:v>
                </c:pt>
                <c:pt idx="3">
                  <c:v>120302</c:v>
                </c:pt>
                <c:pt idx="4">
                  <c:v>114841</c:v>
                </c:pt>
              </c:numCache>
            </c:numRef>
          </c:val>
          <c:smooth val="0"/>
          <c:extLst xmlns:c16r2="http://schemas.microsoft.com/office/drawing/2015/06/chart">
            <c:ext xmlns:c16="http://schemas.microsoft.com/office/drawing/2014/chart" uri="{C3380CC4-5D6E-409C-BE32-E72D297353CC}">
              <c16:uniqueId val="{00000000-3CDD-422D-BBC0-BCBEC9C789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85029</c:v>
                </c:pt>
                <c:pt idx="1">
                  <c:v>127430</c:v>
                </c:pt>
                <c:pt idx="2">
                  <c:v>91532</c:v>
                </c:pt>
                <c:pt idx="3">
                  <c:v>79541</c:v>
                </c:pt>
                <c:pt idx="4">
                  <c:v>49564</c:v>
                </c:pt>
              </c:numCache>
            </c:numRef>
          </c:val>
          <c:smooth val="0"/>
          <c:extLst xmlns:c16r2="http://schemas.microsoft.com/office/drawing/2015/06/chart">
            <c:ext xmlns:c16="http://schemas.microsoft.com/office/drawing/2014/chart" uri="{C3380CC4-5D6E-409C-BE32-E72D297353CC}">
              <c16:uniqueId val="{00000001-3CDD-422D-BBC0-BCBEC9C7893A}"/>
            </c:ext>
          </c:extLst>
        </c:ser>
        <c:dLbls>
          <c:showLegendKey val="0"/>
          <c:showVal val="0"/>
          <c:showCatName val="0"/>
          <c:showSerName val="0"/>
          <c:showPercent val="0"/>
          <c:showBubbleSize val="0"/>
        </c:dLbls>
        <c:marker val="1"/>
        <c:smooth val="0"/>
        <c:axId val="364448664"/>
        <c:axId val="364449448"/>
      </c:lineChart>
      <c:catAx>
        <c:axId val="364448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4449448"/>
        <c:crosses val="autoZero"/>
        <c:auto val="1"/>
        <c:lblAlgn val="ctr"/>
        <c:lblOffset val="100"/>
        <c:tickLblSkip val="1"/>
        <c:tickMarkSkip val="1"/>
        <c:noMultiLvlLbl val="0"/>
      </c:catAx>
      <c:valAx>
        <c:axId val="3644494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4448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16.48</c:v>
                </c:pt>
                <c:pt idx="1">
                  <c:v>10.86</c:v>
                </c:pt>
                <c:pt idx="2">
                  <c:v>7.16</c:v>
                </c:pt>
                <c:pt idx="3">
                  <c:v>9.82</c:v>
                </c:pt>
                <c:pt idx="4">
                  <c:v>15.48</c:v>
                </c:pt>
              </c:numCache>
            </c:numRef>
          </c:val>
          <c:extLst xmlns:c16r2="http://schemas.microsoft.com/office/drawing/2015/06/chart">
            <c:ext xmlns:c16="http://schemas.microsoft.com/office/drawing/2014/chart" uri="{C3380CC4-5D6E-409C-BE32-E72D297353CC}">
              <c16:uniqueId val="{00000000-D27E-4EFE-A2F3-6F5A8CA52BA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51.11</c:v>
                </c:pt>
                <c:pt idx="1">
                  <c:v>53.96</c:v>
                </c:pt>
                <c:pt idx="2">
                  <c:v>50.04</c:v>
                </c:pt>
                <c:pt idx="3">
                  <c:v>41.58</c:v>
                </c:pt>
                <c:pt idx="4">
                  <c:v>34.619999999999997</c:v>
                </c:pt>
              </c:numCache>
            </c:numRef>
          </c:val>
          <c:extLst xmlns:c16r2="http://schemas.microsoft.com/office/drawing/2015/06/chart">
            <c:ext xmlns:c16="http://schemas.microsoft.com/office/drawing/2014/chart" uri="{C3380CC4-5D6E-409C-BE32-E72D297353CC}">
              <c16:uniqueId val="{00000001-D27E-4EFE-A2F3-6F5A8CA52BAC}"/>
            </c:ext>
          </c:extLst>
        </c:ser>
        <c:dLbls>
          <c:showLegendKey val="0"/>
          <c:showVal val="0"/>
          <c:showCatName val="0"/>
          <c:showSerName val="0"/>
          <c:showPercent val="0"/>
          <c:showBubbleSize val="0"/>
        </c:dLbls>
        <c:gapWidth val="250"/>
        <c:overlap val="100"/>
        <c:axId val="364449056"/>
        <c:axId val="364452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-0.28999999999999998</c:v>
                </c:pt>
                <c:pt idx="1">
                  <c:v>-3.89</c:v>
                </c:pt>
                <c:pt idx="2">
                  <c:v>-7.9</c:v>
                </c:pt>
                <c:pt idx="3">
                  <c:v>-4.3</c:v>
                </c:pt>
                <c:pt idx="4">
                  <c:v>0.52</c:v>
                </c:pt>
              </c:numCache>
            </c:numRef>
          </c:val>
          <c:smooth val="0"/>
          <c:extLst xmlns:c16r2="http://schemas.microsoft.com/office/drawing/2015/06/chart">
            <c:ext xmlns:c16="http://schemas.microsoft.com/office/drawing/2014/chart" uri="{C3380CC4-5D6E-409C-BE32-E72D297353CC}">
              <c16:uniqueId val="{00000002-D27E-4EFE-A2F3-6F5A8CA52BAC}"/>
            </c:ext>
          </c:extLst>
        </c:ser>
        <c:dLbls>
          <c:showLegendKey val="0"/>
          <c:showVal val="0"/>
          <c:showCatName val="0"/>
          <c:showSerName val="0"/>
          <c:showPercent val="0"/>
          <c:showBubbleSize val="0"/>
        </c:dLbls>
        <c:marker val="1"/>
        <c:smooth val="0"/>
        <c:axId val="364449056"/>
        <c:axId val="364452192"/>
      </c:lineChart>
      <c:catAx>
        <c:axId val="364449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4452192"/>
        <c:crosses val="autoZero"/>
        <c:auto val="1"/>
        <c:lblAlgn val="ctr"/>
        <c:lblOffset val="100"/>
        <c:tickLblSkip val="1"/>
        <c:tickMarkSkip val="1"/>
        <c:noMultiLvlLbl val="0"/>
      </c:catAx>
      <c:valAx>
        <c:axId val="364452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4449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0.19</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CBD-49C0-B64F-542D74DCD0A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CBD-49C0-B64F-542D74DCD0A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CBD-49C0-B64F-542D74DCD0A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8CBD-49C0-B64F-542D74DCD0A0}"/>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8CBD-49C0-B64F-542D74DCD0A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0.03</c:v>
                </c:pt>
                <c:pt idx="2">
                  <c:v>#N/A</c:v>
                </c:pt>
                <c:pt idx="3">
                  <c:v>0.04</c:v>
                </c:pt>
                <c:pt idx="4">
                  <c:v>#N/A</c:v>
                </c:pt>
                <c:pt idx="5">
                  <c:v>0.04</c:v>
                </c:pt>
                <c:pt idx="6">
                  <c:v>#N/A</c:v>
                </c:pt>
                <c:pt idx="7">
                  <c:v>0.05</c:v>
                </c:pt>
                <c:pt idx="8">
                  <c:v>#N/A</c:v>
                </c:pt>
                <c:pt idx="9">
                  <c:v>0.04</c:v>
                </c:pt>
              </c:numCache>
            </c:numRef>
          </c:val>
          <c:extLst xmlns:c16r2="http://schemas.microsoft.com/office/drawing/2015/06/chart">
            <c:ext xmlns:c16="http://schemas.microsoft.com/office/drawing/2014/chart" uri="{C3380CC4-5D6E-409C-BE32-E72D297353CC}">
              <c16:uniqueId val="{00000005-8CBD-49C0-B64F-542D74DCD0A0}"/>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0.32</c:v>
                </c:pt>
                <c:pt idx="2">
                  <c:v>#N/A</c:v>
                </c:pt>
                <c:pt idx="3">
                  <c:v>0.27</c:v>
                </c:pt>
                <c:pt idx="4">
                  <c:v>#N/A</c:v>
                </c:pt>
                <c:pt idx="5">
                  <c:v>0.67</c:v>
                </c:pt>
                <c:pt idx="6">
                  <c:v>#N/A</c:v>
                </c:pt>
                <c:pt idx="7">
                  <c:v>0.84</c:v>
                </c:pt>
                <c:pt idx="8">
                  <c:v>#N/A</c:v>
                </c:pt>
                <c:pt idx="9">
                  <c:v>1.01</c:v>
                </c:pt>
              </c:numCache>
            </c:numRef>
          </c:val>
          <c:extLst xmlns:c16r2="http://schemas.microsoft.com/office/drawing/2015/06/chart">
            <c:ext xmlns:c16="http://schemas.microsoft.com/office/drawing/2014/chart" uri="{C3380CC4-5D6E-409C-BE32-E72D297353CC}">
              <c16:uniqueId val="{00000006-8CBD-49C0-B64F-542D74DCD0A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2.27</c:v>
                </c:pt>
                <c:pt idx="2">
                  <c:v>#N/A</c:v>
                </c:pt>
                <c:pt idx="3">
                  <c:v>3.77</c:v>
                </c:pt>
                <c:pt idx="4">
                  <c:v>#N/A</c:v>
                </c:pt>
                <c:pt idx="5">
                  <c:v>3.27</c:v>
                </c:pt>
                <c:pt idx="6">
                  <c:v>#N/A</c:v>
                </c:pt>
                <c:pt idx="7">
                  <c:v>3.77</c:v>
                </c:pt>
                <c:pt idx="8">
                  <c:v>#N/A</c:v>
                </c:pt>
                <c:pt idx="9">
                  <c:v>6.51</c:v>
                </c:pt>
              </c:numCache>
            </c:numRef>
          </c:val>
          <c:extLst xmlns:c16r2="http://schemas.microsoft.com/office/drawing/2015/06/chart">
            <c:ext xmlns:c16="http://schemas.microsoft.com/office/drawing/2014/chart" uri="{C3380CC4-5D6E-409C-BE32-E72D297353CC}">
              <c16:uniqueId val="{00000007-8CBD-49C0-B64F-542D74DCD0A0}"/>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4.9800000000000004</c:v>
                </c:pt>
                <c:pt idx="2">
                  <c:v>#N/A</c:v>
                </c:pt>
                <c:pt idx="3">
                  <c:v>7</c:v>
                </c:pt>
                <c:pt idx="4">
                  <c:v>#N/A</c:v>
                </c:pt>
                <c:pt idx="5">
                  <c:v>7.79</c:v>
                </c:pt>
                <c:pt idx="6">
                  <c:v>#N/A</c:v>
                </c:pt>
                <c:pt idx="7">
                  <c:v>7.68</c:v>
                </c:pt>
                <c:pt idx="8">
                  <c:v>#N/A</c:v>
                </c:pt>
                <c:pt idx="9">
                  <c:v>8.26</c:v>
                </c:pt>
              </c:numCache>
            </c:numRef>
          </c:val>
          <c:extLst xmlns:c16r2="http://schemas.microsoft.com/office/drawing/2015/06/chart">
            <c:ext xmlns:c16="http://schemas.microsoft.com/office/drawing/2014/chart" uri="{C3380CC4-5D6E-409C-BE32-E72D297353CC}">
              <c16:uniqueId val="{00000008-8CBD-49C0-B64F-542D74DCD0A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16.48</c:v>
                </c:pt>
                <c:pt idx="2">
                  <c:v>#N/A</c:v>
                </c:pt>
                <c:pt idx="3">
                  <c:v>10.86</c:v>
                </c:pt>
                <c:pt idx="4">
                  <c:v>#N/A</c:v>
                </c:pt>
                <c:pt idx="5">
                  <c:v>7.16</c:v>
                </c:pt>
                <c:pt idx="6">
                  <c:v>#N/A</c:v>
                </c:pt>
                <c:pt idx="7">
                  <c:v>9.81</c:v>
                </c:pt>
                <c:pt idx="8">
                  <c:v>#N/A</c:v>
                </c:pt>
                <c:pt idx="9">
                  <c:v>15.47</c:v>
                </c:pt>
              </c:numCache>
            </c:numRef>
          </c:val>
          <c:extLst xmlns:c16r2="http://schemas.microsoft.com/office/drawing/2015/06/chart">
            <c:ext xmlns:c16="http://schemas.microsoft.com/office/drawing/2014/chart" uri="{C3380CC4-5D6E-409C-BE32-E72D297353CC}">
              <c16:uniqueId val="{00000009-8CBD-49C0-B64F-542D74DCD0A0}"/>
            </c:ext>
          </c:extLst>
        </c:ser>
        <c:dLbls>
          <c:showLegendKey val="0"/>
          <c:showVal val="0"/>
          <c:showCatName val="0"/>
          <c:showSerName val="0"/>
          <c:showPercent val="0"/>
          <c:showBubbleSize val="0"/>
        </c:dLbls>
        <c:gapWidth val="150"/>
        <c:overlap val="100"/>
        <c:axId val="364445920"/>
        <c:axId val="364449840"/>
      </c:barChart>
      <c:catAx>
        <c:axId val="36444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4449840"/>
        <c:crosses val="autoZero"/>
        <c:auto val="1"/>
        <c:lblAlgn val="ctr"/>
        <c:lblOffset val="100"/>
        <c:tickLblSkip val="1"/>
        <c:tickMarkSkip val="1"/>
        <c:noMultiLvlLbl val="0"/>
      </c:catAx>
      <c:valAx>
        <c:axId val="364449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4445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852</c:v>
                </c:pt>
                <c:pt idx="5">
                  <c:v>811</c:v>
                </c:pt>
                <c:pt idx="8">
                  <c:v>859</c:v>
                </c:pt>
                <c:pt idx="11">
                  <c:v>841</c:v>
                </c:pt>
                <c:pt idx="14">
                  <c:v>815</c:v>
                </c:pt>
              </c:numCache>
            </c:numRef>
          </c:val>
          <c:extLst xmlns:c16r2="http://schemas.microsoft.com/office/drawing/2015/06/chart">
            <c:ext xmlns:c16="http://schemas.microsoft.com/office/drawing/2014/chart" uri="{C3380CC4-5D6E-409C-BE32-E72D297353CC}">
              <c16:uniqueId val="{00000000-EFF5-4E3F-980C-ED9EA3661E4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FF5-4E3F-980C-ED9EA3661E4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c:v>
                </c:pt>
                <c:pt idx="3">
                  <c:v>2</c:v>
                </c:pt>
                <c:pt idx="6">
                  <c:v>3</c:v>
                </c:pt>
                <c:pt idx="9">
                  <c:v>2</c:v>
                </c:pt>
                <c:pt idx="12">
                  <c:v>8</c:v>
                </c:pt>
              </c:numCache>
            </c:numRef>
          </c:val>
          <c:extLst xmlns:c16r2="http://schemas.microsoft.com/office/drawing/2015/06/chart">
            <c:ext xmlns:c16="http://schemas.microsoft.com/office/drawing/2014/chart" uri="{C3380CC4-5D6E-409C-BE32-E72D297353CC}">
              <c16:uniqueId val="{00000002-EFF5-4E3F-980C-ED9EA3661E4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46</c:v>
                </c:pt>
                <c:pt idx="3">
                  <c:v>58</c:v>
                </c:pt>
                <c:pt idx="6">
                  <c:v>50</c:v>
                </c:pt>
                <c:pt idx="9">
                  <c:v>45</c:v>
                </c:pt>
                <c:pt idx="12">
                  <c:v>38</c:v>
                </c:pt>
              </c:numCache>
            </c:numRef>
          </c:val>
          <c:extLst xmlns:c16r2="http://schemas.microsoft.com/office/drawing/2015/06/chart">
            <c:ext xmlns:c16="http://schemas.microsoft.com/office/drawing/2014/chart" uri="{C3380CC4-5D6E-409C-BE32-E72D297353CC}">
              <c16:uniqueId val="{00000003-EFF5-4E3F-980C-ED9EA3661E4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214</c:v>
                </c:pt>
                <c:pt idx="3">
                  <c:v>237</c:v>
                </c:pt>
                <c:pt idx="6">
                  <c:v>260</c:v>
                </c:pt>
                <c:pt idx="9">
                  <c:v>259</c:v>
                </c:pt>
                <c:pt idx="12">
                  <c:v>263</c:v>
                </c:pt>
              </c:numCache>
            </c:numRef>
          </c:val>
          <c:extLst xmlns:c16r2="http://schemas.microsoft.com/office/drawing/2015/06/chart">
            <c:ext xmlns:c16="http://schemas.microsoft.com/office/drawing/2014/chart" uri="{C3380CC4-5D6E-409C-BE32-E72D297353CC}">
              <c16:uniqueId val="{00000004-EFF5-4E3F-980C-ED9EA3661E4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FF5-4E3F-980C-ED9EA3661E4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FF5-4E3F-980C-ED9EA3661E4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743</c:v>
                </c:pt>
                <c:pt idx="3">
                  <c:v>702</c:v>
                </c:pt>
                <c:pt idx="6">
                  <c:v>787</c:v>
                </c:pt>
                <c:pt idx="9">
                  <c:v>904</c:v>
                </c:pt>
                <c:pt idx="12">
                  <c:v>971</c:v>
                </c:pt>
              </c:numCache>
            </c:numRef>
          </c:val>
          <c:extLst xmlns:c16r2="http://schemas.microsoft.com/office/drawing/2015/06/chart">
            <c:ext xmlns:c16="http://schemas.microsoft.com/office/drawing/2014/chart" uri="{C3380CC4-5D6E-409C-BE32-E72D297353CC}">
              <c16:uniqueId val="{00000007-EFF5-4E3F-980C-ED9EA3661E4B}"/>
            </c:ext>
          </c:extLst>
        </c:ser>
        <c:dLbls>
          <c:showLegendKey val="0"/>
          <c:showVal val="0"/>
          <c:showCatName val="0"/>
          <c:showSerName val="0"/>
          <c:showPercent val="0"/>
          <c:showBubbleSize val="0"/>
        </c:dLbls>
        <c:gapWidth val="100"/>
        <c:overlap val="100"/>
        <c:axId val="362249968"/>
        <c:axId val="365378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153</c:v>
                </c:pt>
                <c:pt idx="2">
                  <c:v>#N/A</c:v>
                </c:pt>
                <c:pt idx="3">
                  <c:v>#N/A</c:v>
                </c:pt>
                <c:pt idx="4">
                  <c:v>188</c:v>
                </c:pt>
                <c:pt idx="5">
                  <c:v>#N/A</c:v>
                </c:pt>
                <c:pt idx="6">
                  <c:v>#N/A</c:v>
                </c:pt>
                <c:pt idx="7">
                  <c:v>241</c:v>
                </c:pt>
                <c:pt idx="8">
                  <c:v>#N/A</c:v>
                </c:pt>
                <c:pt idx="9">
                  <c:v>#N/A</c:v>
                </c:pt>
                <c:pt idx="10">
                  <c:v>369</c:v>
                </c:pt>
                <c:pt idx="11">
                  <c:v>#N/A</c:v>
                </c:pt>
                <c:pt idx="12">
                  <c:v>#N/A</c:v>
                </c:pt>
                <c:pt idx="13">
                  <c:v>465</c:v>
                </c:pt>
                <c:pt idx="14">
                  <c:v>#N/A</c:v>
                </c:pt>
              </c:numCache>
            </c:numRef>
          </c:val>
          <c:smooth val="0"/>
          <c:extLst xmlns:c16r2="http://schemas.microsoft.com/office/drawing/2015/06/chart">
            <c:ext xmlns:c16="http://schemas.microsoft.com/office/drawing/2014/chart" uri="{C3380CC4-5D6E-409C-BE32-E72D297353CC}">
              <c16:uniqueId val="{00000008-EFF5-4E3F-980C-ED9EA3661E4B}"/>
            </c:ext>
          </c:extLst>
        </c:ser>
        <c:dLbls>
          <c:showLegendKey val="0"/>
          <c:showVal val="0"/>
          <c:showCatName val="0"/>
          <c:showSerName val="0"/>
          <c:showPercent val="0"/>
          <c:showBubbleSize val="0"/>
        </c:dLbls>
        <c:marker val="1"/>
        <c:smooth val="0"/>
        <c:axId val="362249968"/>
        <c:axId val="365378872"/>
      </c:lineChart>
      <c:catAx>
        <c:axId val="36224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5378872"/>
        <c:crosses val="autoZero"/>
        <c:auto val="1"/>
        <c:lblAlgn val="ctr"/>
        <c:lblOffset val="100"/>
        <c:tickLblSkip val="1"/>
        <c:tickMarkSkip val="1"/>
        <c:noMultiLvlLbl val="0"/>
      </c:catAx>
      <c:valAx>
        <c:axId val="365378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2249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7629</c:v>
                </c:pt>
                <c:pt idx="5">
                  <c:v>7762</c:v>
                </c:pt>
                <c:pt idx="8">
                  <c:v>7541</c:v>
                </c:pt>
                <c:pt idx="11">
                  <c:v>7356</c:v>
                </c:pt>
                <c:pt idx="14">
                  <c:v>6952</c:v>
                </c:pt>
              </c:numCache>
            </c:numRef>
          </c:val>
          <c:extLst xmlns:c16r2="http://schemas.microsoft.com/office/drawing/2015/06/chart">
            <c:ext xmlns:c16="http://schemas.microsoft.com/office/drawing/2014/chart" uri="{C3380CC4-5D6E-409C-BE32-E72D297353CC}">
              <c16:uniqueId val="{00000000-CE68-4941-8A84-ED2325366E3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221</c:v>
                </c:pt>
                <c:pt idx="5">
                  <c:v>187</c:v>
                </c:pt>
                <c:pt idx="8">
                  <c:v>184</c:v>
                </c:pt>
                <c:pt idx="11">
                  <c:v>163</c:v>
                </c:pt>
                <c:pt idx="14">
                  <c:v>151</c:v>
                </c:pt>
              </c:numCache>
            </c:numRef>
          </c:val>
          <c:extLst xmlns:c16r2="http://schemas.microsoft.com/office/drawing/2015/06/chart">
            <c:ext xmlns:c16="http://schemas.microsoft.com/office/drawing/2014/chart" uri="{C3380CC4-5D6E-409C-BE32-E72D297353CC}">
              <c16:uniqueId val="{00000001-CE68-4941-8A84-ED2325366E3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2454</c:v>
                </c:pt>
                <c:pt idx="5">
                  <c:v>2547</c:v>
                </c:pt>
                <c:pt idx="8">
                  <c:v>2489</c:v>
                </c:pt>
                <c:pt idx="11">
                  <c:v>2280</c:v>
                </c:pt>
                <c:pt idx="14">
                  <c:v>2245</c:v>
                </c:pt>
              </c:numCache>
            </c:numRef>
          </c:val>
          <c:extLst xmlns:c16r2="http://schemas.microsoft.com/office/drawing/2015/06/chart">
            <c:ext xmlns:c16="http://schemas.microsoft.com/office/drawing/2014/chart" uri="{C3380CC4-5D6E-409C-BE32-E72D297353CC}">
              <c16:uniqueId val="{00000002-CE68-4941-8A84-ED2325366E3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E68-4941-8A84-ED2325366E3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E68-4941-8A84-ED2325366E3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E68-4941-8A84-ED2325366E3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854</c:v>
                </c:pt>
                <c:pt idx="3">
                  <c:v>798</c:v>
                </c:pt>
                <c:pt idx="6">
                  <c:v>734</c:v>
                </c:pt>
                <c:pt idx="9">
                  <c:v>680</c:v>
                </c:pt>
                <c:pt idx="12">
                  <c:v>488</c:v>
                </c:pt>
              </c:numCache>
            </c:numRef>
          </c:val>
          <c:extLst xmlns:c16r2="http://schemas.microsoft.com/office/drawing/2015/06/chart">
            <c:ext xmlns:c16="http://schemas.microsoft.com/office/drawing/2014/chart" uri="{C3380CC4-5D6E-409C-BE32-E72D297353CC}">
              <c16:uniqueId val="{00000006-CE68-4941-8A84-ED2325366E3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251</c:v>
                </c:pt>
                <c:pt idx="3">
                  <c:v>226</c:v>
                </c:pt>
                <c:pt idx="6">
                  <c:v>233</c:v>
                </c:pt>
                <c:pt idx="9">
                  <c:v>204</c:v>
                </c:pt>
                <c:pt idx="12">
                  <c:v>186</c:v>
                </c:pt>
              </c:numCache>
            </c:numRef>
          </c:val>
          <c:extLst xmlns:c16r2="http://schemas.microsoft.com/office/drawing/2015/06/chart">
            <c:ext xmlns:c16="http://schemas.microsoft.com/office/drawing/2014/chart" uri="{C3380CC4-5D6E-409C-BE32-E72D297353CC}">
              <c16:uniqueId val="{00000007-CE68-4941-8A84-ED2325366E3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3102</c:v>
                </c:pt>
                <c:pt idx="3">
                  <c:v>3012</c:v>
                </c:pt>
                <c:pt idx="6">
                  <c:v>3063</c:v>
                </c:pt>
                <c:pt idx="9">
                  <c:v>3080</c:v>
                </c:pt>
                <c:pt idx="12">
                  <c:v>3173</c:v>
                </c:pt>
              </c:numCache>
            </c:numRef>
          </c:val>
          <c:extLst xmlns:c16r2="http://schemas.microsoft.com/office/drawing/2015/06/chart">
            <c:ext xmlns:c16="http://schemas.microsoft.com/office/drawing/2014/chart" uri="{C3380CC4-5D6E-409C-BE32-E72D297353CC}">
              <c16:uniqueId val="{00000008-CE68-4941-8A84-ED2325366E3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E68-4941-8A84-ED2325366E3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6998</c:v>
                </c:pt>
                <c:pt idx="3">
                  <c:v>7461</c:v>
                </c:pt>
                <c:pt idx="6">
                  <c:v>7472</c:v>
                </c:pt>
                <c:pt idx="9">
                  <c:v>7321</c:v>
                </c:pt>
                <c:pt idx="12">
                  <c:v>6745</c:v>
                </c:pt>
              </c:numCache>
            </c:numRef>
          </c:val>
          <c:extLst xmlns:c16r2="http://schemas.microsoft.com/office/drawing/2015/06/chart">
            <c:ext xmlns:c16="http://schemas.microsoft.com/office/drawing/2014/chart" uri="{C3380CC4-5D6E-409C-BE32-E72D297353CC}">
              <c16:uniqueId val="{0000000A-CE68-4941-8A84-ED2325366E3D}"/>
            </c:ext>
          </c:extLst>
        </c:ser>
        <c:dLbls>
          <c:showLegendKey val="0"/>
          <c:showVal val="0"/>
          <c:showCatName val="0"/>
          <c:showSerName val="0"/>
          <c:showPercent val="0"/>
          <c:showBubbleSize val="0"/>
        </c:dLbls>
        <c:gapWidth val="100"/>
        <c:overlap val="100"/>
        <c:axId val="365379656"/>
        <c:axId val="365385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900</c:v>
                </c:pt>
                <c:pt idx="2">
                  <c:v>#N/A</c:v>
                </c:pt>
                <c:pt idx="3">
                  <c:v>#N/A</c:v>
                </c:pt>
                <c:pt idx="4">
                  <c:v>1000</c:v>
                </c:pt>
                <c:pt idx="5">
                  <c:v>#N/A</c:v>
                </c:pt>
                <c:pt idx="6">
                  <c:v>#N/A</c:v>
                </c:pt>
                <c:pt idx="7">
                  <c:v>1288</c:v>
                </c:pt>
                <c:pt idx="8">
                  <c:v>#N/A</c:v>
                </c:pt>
                <c:pt idx="9">
                  <c:v>#N/A</c:v>
                </c:pt>
                <c:pt idx="10">
                  <c:v>1486</c:v>
                </c:pt>
                <c:pt idx="11">
                  <c:v>#N/A</c:v>
                </c:pt>
                <c:pt idx="12">
                  <c:v>#N/A</c:v>
                </c:pt>
                <c:pt idx="13">
                  <c:v>1245</c:v>
                </c:pt>
                <c:pt idx="14">
                  <c:v>#N/A</c:v>
                </c:pt>
              </c:numCache>
            </c:numRef>
          </c:val>
          <c:smooth val="0"/>
          <c:extLst xmlns:c16r2="http://schemas.microsoft.com/office/drawing/2015/06/chart">
            <c:ext xmlns:c16="http://schemas.microsoft.com/office/drawing/2014/chart" uri="{C3380CC4-5D6E-409C-BE32-E72D297353CC}">
              <c16:uniqueId val="{0000000B-CE68-4941-8A84-ED2325366E3D}"/>
            </c:ext>
          </c:extLst>
        </c:ser>
        <c:dLbls>
          <c:showLegendKey val="0"/>
          <c:showVal val="0"/>
          <c:showCatName val="0"/>
          <c:showSerName val="0"/>
          <c:showPercent val="0"/>
          <c:showBubbleSize val="0"/>
        </c:dLbls>
        <c:marker val="1"/>
        <c:smooth val="0"/>
        <c:axId val="365379656"/>
        <c:axId val="365385536"/>
      </c:lineChart>
      <c:catAx>
        <c:axId val="365379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5385536"/>
        <c:crosses val="autoZero"/>
        <c:auto val="1"/>
        <c:lblAlgn val="ctr"/>
        <c:lblOffset val="100"/>
        <c:tickLblSkip val="1"/>
        <c:tickMarkSkip val="1"/>
        <c:noMultiLvlLbl val="0"/>
      </c:catAx>
      <c:valAx>
        <c:axId val="365385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5379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2036</c:v>
                </c:pt>
                <c:pt idx="1">
                  <c:v>1738</c:v>
                </c:pt>
                <c:pt idx="2">
                  <c:v>1500</c:v>
                </c:pt>
              </c:numCache>
            </c:numRef>
          </c:val>
          <c:extLst xmlns:c16r2="http://schemas.microsoft.com/office/drawing/2015/06/chart">
            <c:ext xmlns:c16="http://schemas.microsoft.com/office/drawing/2014/chart" uri="{C3380CC4-5D6E-409C-BE32-E72D297353CC}">
              <c16:uniqueId val="{00000000-6C28-4B4D-816B-155979CA0FF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70</c:v>
                </c:pt>
                <c:pt idx="1">
                  <c:v>67</c:v>
                </c:pt>
                <c:pt idx="2">
                  <c:v>65</c:v>
                </c:pt>
              </c:numCache>
            </c:numRef>
          </c:val>
          <c:extLst xmlns:c16r2="http://schemas.microsoft.com/office/drawing/2015/06/chart">
            <c:ext xmlns:c16="http://schemas.microsoft.com/office/drawing/2014/chart" uri="{C3380CC4-5D6E-409C-BE32-E72D297353CC}">
              <c16:uniqueId val="{00000001-6C28-4B4D-816B-155979CA0FF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593</c:v>
                </c:pt>
                <c:pt idx="1">
                  <c:v>724</c:v>
                </c:pt>
                <c:pt idx="2">
                  <c:v>762</c:v>
                </c:pt>
              </c:numCache>
            </c:numRef>
          </c:val>
          <c:extLst xmlns:c16r2="http://schemas.microsoft.com/office/drawing/2015/06/chart">
            <c:ext xmlns:c16="http://schemas.microsoft.com/office/drawing/2014/chart" uri="{C3380CC4-5D6E-409C-BE32-E72D297353CC}">
              <c16:uniqueId val="{00000002-6C28-4B4D-816B-155979CA0FFB}"/>
            </c:ext>
          </c:extLst>
        </c:ser>
        <c:dLbls>
          <c:showLegendKey val="0"/>
          <c:showVal val="0"/>
          <c:showCatName val="0"/>
          <c:showSerName val="0"/>
          <c:showPercent val="0"/>
          <c:showBubbleSize val="0"/>
        </c:dLbls>
        <c:gapWidth val="120"/>
        <c:overlap val="100"/>
        <c:axId val="365382008"/>
        <c:axId val="365383576"/>
      </c:barChart>
      <c:catAx>
        <c:axId val="365382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5383576"/>
        <c:crosses val="autoZero"/>
        <c:auto val="1"/>
        <c:lblAlgn val="ctr"/>
        <c:lblOffset val="100"/>
        <c:tickLblSkip val="1"/>
        <c:tickMarkSkip val="1"/>
        <c:noMultiLvlLbl val="0"/>
      </c:catAx>
      <c:valAx>
        <c:axId val="3653835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65382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熊本県氷川町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大型事業の実施に伴う起債の償還の開始により公債費の比率は高水準で推移する見込みである。</a:t>
          </a:r>
        </a:p>
        <a:p>
          <a:r>
            <a:rPr kumimoji="1" lang="ja-JP" altLang="en-US" sz="1200">
              <a:latin typeface="ＭＳ ゴシック" pitchFamily="49" charset="-128"/>
              <a:ea typeface="ＭＳ ゴシック" pitchFamily="49" charset="-128"/>
            </a:rPr>
            <a:t>■公営事業債の元利償還金に対する繰入金</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下水道事業に対するものが主である。処理場の設備更新事業や面整備事業に係るもので繰入金は増加した。</a:t>
          </a:r>
        </a:p>
        <a:p>
          <a:r>
            <a:rPr kumimoji="1" lang="ja-JP" altLang="en-US" sz="1200">
              <a:latin typeface="ＭＳ ゴシック" pitchFamily="49" charset="-128"/>
              <a:ea typeface="ＭＳ ゴシック" pitchFamily="49" charset="-128"/>
            </a:rPr>
            <a:t>■組合等が起こした地方債の元利償還金に対する負担金等</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八代広域行政事務組合（消防施設等）、八代生活環境事務組合（ごみ処理施設等）、氷川町及び八代市中学校組合（中学校）に係るものであり、前年に比べ減少した。</a:t>
          </a:r>
        </a:p>
        <a:p>
          <a:r>
            <a:rPr kumimoji="1" lang="ja-JP" altLang="en-US" sz="1200">
              <a:latin typeface="ＭＳ ゴシック" pitchFamily="49" charset="-128"/>
              <a:ea typeface="ＭＳ ゴシック" pitchFamily="49" charset="-128"/>
            </a:rPr>
            <a:t>■算入公債費等</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個別算定経費における臨時財政対策債及び合併特例債の償還費が算入公債費の過半を占める。</a:t>
          </a:r>
        </a:p>
        <a:p>
          <a:r>
            <a:rPr kumimoji="1" lang="ja-JP" altLang="en-US" sz="1200">
              <a:latin typeface="ＭＳ ゴシック" pitchFamily="49" charset="-128"/>
              <a:ea typeface="ＭＳ ゴシック" pitchFamily="49" charset="-128"/>
            </a:rPr>
            <a:t>事業費補正分の減少により、前年度比減となった。</a:t>
          </a:r>
        </a:p>
        <a:p>
          <a:r>
            <a:rPr kumimoji="1" lang="ja-JP" altLang="en-US" sz="1200">
              <a:latin typeface="ＭＳ ゴシック" pitchFamily="49" charset="-128"/>
              <a:ea typeface="ＭＳ ゴシック" pitchFamily="49" charset="-128"/>
            </a:rPr>
            <a:t>■実質公債費比率の分子</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元利償還金の増及び算入公債費等の減少により、前年度に比べ増となった。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熊本県氷川町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■一般会計等に係る地方債の現在高</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年度以降増加傾向にあったが、借入抑制により令和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年度から減少傾向に転じた。</a:t>
          </a:r>
        </a:p>
        <a:p>
          <a:r>
            <a:rPr kumimoji="1" lang="ja-JP" altLang="en-US" sz="1100">
              <a:latin typeface="ＭＳ ゴシック" pitchFamily="49" charset="-128"/>
              <a:ea typeface="ＭＳ ゴシック" pitchFamily="49" charset="-128"/>
            </a:rPr>
            <a:t>■公営企業債等繰入見込額</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下水道事業において、面整備に係る新規起債の発行を抑制していたが、広域化としての観点から流域下水道事業として認可を受けたことにより建設事業が増加した。このことから繰入見込額は増加傾向に転じた。</a:t>
          </a:r>
        </a:p>
        <a:p>
          <a:r>
            <a:rPr kumimoji="1" lang="ja-JP" altLang="en-US" sz="1100">
              <a:latin typeface="ＭＳ ゴシック" pitchFamily="49" charset="-128"/>
              <a:ea typeface="ＭＳ ゴシック" pitchFamily="49" charset="-128"/>
            </a:rPr>
            <a:t>■組合等負担等見込額</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八代広域行政事務組合、八代生活環境事務組合、氷川町及び八代市中学校組合の地方債現在高が減少し、負担見込額は減少した。</a:t>
          </a:r>
        </a:p>
        <a:p>
          <a:r>
            <a:rPr kumimoji="1" lang="ja-JP" altLang="en-US" sz="1100">
              <a:latin typeface="ＭＳ ゴシック" pitchFamily="49" charset="-128"/>
              <a:ea typeface="ＭＳ ゴシック" pitchFamily="49" charset="-128"/>
            </a:rPr>
            <a:t>■退職手当負担見込額</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退職手当支給事務の処理を行う一部事務組合の積立額の増が要因となり減少した。</a:t>
          </a:r>
        </a:p>
        <a:p>
          <a:r>
            <a:rPr kumimoji="1" lang="ja-JP" altLang="en-US" sz="1100">
              <a:latin typeface="ＭＳ ゴシック" pitchFamily="49" charset="-128"/>
              <a:ea typeface="ＭＳ ゴシック" pitchFamily="49" charset="-128"/>
            </a:rPr>
            <a:t>■充当可能基金</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交付税合併算定替の終了に備えた財政調整基金の減を主な要因として減となった。</a:t>
          </a:r>
        </a:p>
        <a:p>
          <a:r>
            <a:rPr kumimoji="1" lang="ja-JP" altLang="en-US" sz="1100">
              <a:latin typeface="ＭＳ ゴシック" pitchFamily="49" charset="-128"/>
              <a:ea typeface="ＭＳ ゴシック" pitchFamily="49" charset="-128"/>
            </a:rPr>
            <a:t>■充当可能特定歳入</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転貸債に係る償還金及び充当可能な公営住宅使用料の減による。</a:t>
          </a:r>
        </a:p>
        <a:p>
          <a:r>
            <a:rPr kumimoji="1" lang="ja-JP" altLang="en-US" sz="1100">
              <a:latin typeface="ＭＳ ゴシック" pitchFamily="49" charset="-128"/>
              <a:ea typeface="ＭＳ ゴシック" pitchFamily="49" charset="-128"/>
            </a:rPr>
            <a:t>■基準財政需要額算入見込額</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災害復旧費等に係る基準財政需要額においては臨時財政対策債や合併特例債元利償還金等に対する算入見込額が増加したが、事業費補正により基準財政需要額に算入された公債費減が大きな要因となり、見込額全体で減少した。</a:t>
          </a:r>
        </a:p>
        <a:p>
          <a:r>
            <a:rPr kumimoji="1" lang="ja-JP" altLang="en-US" sz="1100">
              <a:latin typeface="ＭＳ ゴシック" pitchFamily="49" charset="-128"/>
              <a:ea typeface="ＭＳ ゴシック" pitchFamily="49" charset="-128"/>
            </a:rPr>
            <a:t>■将来負担比率の分子</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将来負担比率の分子は前年度から減少しているが、新規債の発行抑制によって地方債の現在高が減少していることが主な要因である。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熊本県氷川町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・財源不足を補うため、財政調整基金を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億円を取り崩し、ソフト事業に充当するため合併振興基金も約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億円取り崩した。前年度剰余金処分として財政調整基金を約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億円、ふるさと寄付金を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億円それぞれ積み立てたため、基金全体としては、約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からの繰入によって不足する財源を補いながらの予算編成が続いているなかで、ふるさと納税事業の拡大に伴いふるさと氷川応援基金の繰入額が増加している。公債費の水準が高い状態で今後も継続することが予想され、基金の積増しは財政的に厳しく今後も減少傾向が続くものと見込ま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・合併振興基金：氷川町建設計画に定められた事業に要する経費の財源に充てる。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年熊本地震による災害からの早期の復興に要する経費の財源に充てる。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・竜北物産館運営費基金：氷川町竜北物産館及び付帯施設に係る改修、修繕等の整備資金に充てる。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・ふるさと振興基金：氷川町総合振興計画に定められたもののうち、観光開発に関する事業、人材育成活用に関する事業又は地場産業振興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に関する事業に要する経費の財源に充てる。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・ふるさと氷川応援基金：ふるさと寄附を財源として寄附者の社会的投資を具体化することにより、多様な人々の参加による個性あふれる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ふるさとづくりに資する経費の財源に充てる。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・ふるさと氷川応援基金：令和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年度寄付額約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万円を取り崩したため増となった。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・竜北西部学童保育所整備基金：事業に充当するため、約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万円を取り崩したため減となった。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・竜北物産館運営費基金：物産館使用料の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を積み立て、また、約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万円を修繕費等に充当したため減となった。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・合併振興基金：地区活性化交付金や各種イベントなどのソフト事業に充当したため減となった。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年熊本地震復興基金：災害備蓄品購入費や熊本地震に起因する公共施設の修繕等に充当したため減となった。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・ふるさと氷川応援基金：当年度の寄附は全額基金に積み立て、翌年度以降に指定のあった事業に充当する。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・竜北西部学童保育所整備基金：令和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年度まで学童保育所整備事業に充当する。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・竜北物産館運営基金：使用料の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を積み立て、竜北物産館の修繕費等に充当する。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・合併振興基金：積増しは行わず、ソフト事業に充当する。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年熊本地震復興基金：新たな積立ては利子分のみで、熊本地震からの早期復興のための事業に充当する。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・普通交付税の合併算定替の縮減による普通交付税額の減少や各種事業の財源不足を補うため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億円の取崩しを行い、前年度の歳計剰余金処分として約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億円積み増したため、前年度に比べ約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・普通交付税における合併算定替と一本算定の差額（約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年）に対応するため、令和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年度からの一本算定後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千円を基金として積み増しした。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年度にかけて元利償還金のピーク（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億円超）を迎える見込みであるため、その財源とする予定。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熊本県氷川町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11,334
11,154
33.36
8,047,123
7,346,109
670,679
4,332,750
6,745,488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年度以降、財政力指数は</a:t>
          </a:r>
          <a:r>
            <a:rPr kumimoji="1" lang="en-US" altLang="ja-JP" sz="1300">
              <a:latin typeface="ＭＳ Ｐゴシック" panose="020B0600070205080204" pitchFamily="50" charset="-128"/>
              <a:ea typeface="ＭＳ Ｐゴシック" panose="020B0600070205080204" pitchFamily="50" charset="-128"/>
            </a:rPr>
            <a:t>0.28</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0.29</a:t>
          </a:r>
          <a:r>
            <a:rPr kumimoji="1" lang="ja-JP" altLang="en-US" sz="1300">
              <a:latin typeface="ＭＳ Ｐゴシック" panose="020B0600070205080204" pitchFamily="50" charset="-128"/>
              <a:ea typeface="ＭＳ Ｐゴシック" panose="020B0600070205080204" pitchFamily="50" charset="-128"/>
            </a:rPr>
            <a:t>の水準で推移している。農業においては、少子化・労働者不足による後継者への事業の継承が進まない一方で、他産業においてもコロナ禍によって経済活動の停滞が継続しており、今後も税収の大幅な増加は見込めない状況である。農業の持続的な経営の支援や企業誘致などの産業育成施策によって町の経済活動の活性化を図りながら、財政運営においては歳出削減や、更なる税の徴収強化による歳入確保に努めるなど、財政基盤の強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xmlns=""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xmlns=""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xmlns=""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xmlns=""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162378</xdr:rowOff>
    </xdr:from>
    <xdr:to>
      <xdr:col>23</xdr:col>
      <xdr:colOff>133350</xdr:colOff>
      <xdr:row>42</xdr:row>
      <xdr:rowOff>25400</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4114800" y="71918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xmlns="" id="{00000000-0008-0000-0300-000048000000}"/>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162378</xdr:rowOff>
    </xdr:from>
    <xdr:to>
      <xdr:col>19</xdr:col>
      <xdr:colOff>133350</xdr:colOff>
      <xdr:row>41</xdr:row>
      <xdr:rowOff>162378</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a:off x="3225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xmlns="" id="{00000000-0008-0000-0300-00004B000000}"/>
            </a:ext>
          </a:extLst>
        </xdr:cNvPr>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162378</xdr:rowOff>
    </xdr:from>
    <xdr:to>
      <xdr:col>15</xdr:col>
      <xdr:colOff>82550</xdr:colOff>
      <xdr:row>42</xdr:row>
      <xdr:rowOff>25400</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flipV="1">
          <a:off x="2336800" y="71918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162378</xdr:rowOff>
    </xdr:from>
    <xdr:to>
      <xdr:col>11</xdr:col>
      <xdr:colOff>31750</xdr:colOff>
      <xdr:row>42</xdr:row>
      <xdr:rowOff>25400</xdr:rowOff>
    </xdr:to>
    <xdr:cxnSp macro="">
      <xdr:nvCxnSpPr>
        <xdr:cNvPr id="80" name="直線コネクタ 79">
          <a:extLst>
            <a:ext uri="{FF2B5EF4-FFF2-40B4-BE49-F238E27FC236}">
              <a16:creationId xmlns:a16="http://schemas.microsoft.com/office/drawing/2014/main" xmlns="" id="{00000000-0008-0000-0300-000050000000}"/>
            </a:ext>
          </a:extLst>
        </xdr:cNvPr>
        <xdr:cNvCxnSpPr/>
      </xdr:nvCxnSpPr>
      <xdr:spPr>
        <a:xfrm>
          <a:off x="1447800" y="71918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111578</xdr:rowOff>
    </xdr:from>
    <xdr:to>
      <xdr:col>11</xdr:col>
      <xdr:colOff>82550</xdr:colOff>
      <xdr:row>42</xdr:row>
      <xdr:rowOff>41728</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2286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51905</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xmlns="" id="{00000000-0008-0000-0300-000053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91" name="財政力該当値テキスト">
          <a:extLst>
            <a:ext uri="{FF2B5EF4-FFF2-40B4-BE49-F238E27FC236}">
              <a16:creationId xmlns:a16="http://schemas.microsoft.com/office/drawing/2014/main" xmlns="" id="{00000000-0008-0000-0300-00005B000000}"/>
            </a:ext>
          </a:extLst>
        </xdr:cNvPr>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111578</xdr:rowOff>
    </xdr:from>
    <xdr:to>
      <xdr:col>19</xdr:col>
      <xdr:colOff>184150</xdr:colOff>
      <xdr:row>42</xdr:row>
      <xdr:rowOff>41728</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111578</xdr:rowOff>
    </xdr:from>
    <xdr:to>
      <xdr:col>15</xdr:col>
      <xdr:colOff>133350</xdr:colOff>
      <xdr:row>42</xdr:row>
      <xdr:rowOff>41728</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26505</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2844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98" name="楕円 97">
          <a:extLst>
            <a:ext uri="{FF2B5EF4-FFF2-40B4-BE49-F238E27FC236}">
              <a16:creationId xmlns:a16="http://schemas.microsoft.com/office/drawing/2014/main" xmlns="" id="{00000000-0008-0000-0300-000062000000}"/>
            </a:ext>
          </a:extLst>
        </xdr:cNvPr>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xmlns=""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xmlns=""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前年度の</a:t>
          </a:r>
          <a:r>
            <a:rPr kumimoji="1" lang="en-US" altLang="ja-JP" sz="1300">
              <a:latin typeface="ＭＳ Ｐゴシック" panose="020B0600070205080204" pitchFamily="50" charset="-128"/>
              <a:ea typeface="ＭＳ Ｐゴシック" panose="020B0600070205080204" pitchFamily="50" charset="-128"/>
            </a:rPr>
            <a:t>98.7</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ポイント低下し</a:t>
          </a:r>
          <a:r>
            <a:rPr kumimoji="1" lang="en-US" altLang="ja-JP" sz="1300">
              <a:latin typeface="ＭＳ Ｐゴシック" panose="020B0600070205080204" pitchFamily="50" charset="-128"/>
              <a:ea typeface="ＭＳ Ｐゴシック" panose="020B0600070205080204" pitchFamily="50" charset="-128"/>
            </a:rPr>
            <a:t>95.5</a:t>
          </a:r>
          <a:r>
            <a:rPr kumimoji="1" lang="ja-JP" altLang="en-US" sz="1300">
              <a:latin typeface="ＭＳ Ｐゴシック" panose="020B0600070205080204" pitchFamily="50" charset="-128"/>
              <a:ea typeface="ＭＳ Ｐゴシック" panose="020B0600070205080204" pitchFamily="50" charset="-128"/>
            </a:rPr>
            <a:t>となった。この要因としては、①普通交付税の増、②新型コロナウイルス感染症の影響による保育施設の利用抑制に伴う保育施設給付費補助金の減、③任期付き職員の減員や退職手当組合負担金の減額に伴う人件費の減が挙げられる。しかしながら、今後も元利償還金による財政への圧迫は継続する見込みであり、一方で経常一般財源が増加する要因も見当たらないことから、経常収支比率は類似団体平均と比較して高い水準での推移が継続する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xmlns=""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59182</xdr:rowOff>
    </xdr:from>
    <xdr:to>
      <xdr:col>23</xdr:col>
      <xdr:colOff>133350</xdr:colOff>
      <xdr:row>65</xdr:row>
      <xdr:rowOff>157480</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flipV="1">
          <a:off x="4953000" y="10346182"/>
          <a:ext cx="0" cy="9555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a:extLst>
            <a:ext uri="{FF2B5EF4-FFF2-40B4-BE49-F238E27FC236}">
              <a16:creationId xmlns:a16="http://schemas.microsoft.com/office/drawing/2014/main" xmlns="" id="{00000000-0008-0000-0300-000080000000}"/>
            </a:ext>
          </a:extLst>
        </xdr:cNvPr>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145559</xdr:rowOff>
    </xdr:from>
    <xdr:ext cx="762000" cy="259045"/>
    <xdr:sp macro="" textlink="">
      <xdr:nvSpPr>
        <xdr:cNvPr id="130" name="財政構造の弾力性最大値テキスト">
          <a:extLst>
            <a:ext uri="{FF2B5EF4-FFF2-40B4-BE49-F238E27FC236}">
              <a16:creationId xmlns:a16="http://schemas.microsoft.com/office/drawing/2014/main" xmlns="" id="{00000000-0008-0000-0300-000082000000}"/>
            </a:ext>
          </a:extLst>
        </xdr:cNvPr>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59182</xdr:rowOff>
    </xdr:from>
    <xdr:to>
      <xdr:col>24</xdr:col>
      <xdr:colOff>12700</xdr:colOff>
      <xdr:row>60</xdr:row>
      <xdr:rowOff>59182</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157480</xdr:rowOff>
    </xdr:from>
    <xdr:to>
      <xdr:col>23</xdr:col>
      <xdr:colOff>133350</xdr:colOff>
      <xdr:row>66</xdr:row>
      <xdr:rowOff>140462</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flipV="1">
          <a:off x="4114800" y="11301730"/>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154957</xdr:rowOff>
    </xdr:from>
    <xdr:ext cx="762000" cy="259045"/>
    <xdr:sp macro="" textlink="">
      <xdr:nvSpPr>
        <xdr:cNvPr id="133" name="財政構造の弾力性平均値テキスト">
          <a:extLst>
            <a:ext uri="{FF2B5EF4-FFF2-40B4-BE49-F238E27FC236}">
              <a16:creationId xmlns:a16="http://schemas.microsoft.com/office/drawing/2014/main" xmlns="" id="{00000000-0008-0000-0300-000085000000}"/>
            </a:ext>
          </a:extLst>
        </xdr:cNvPr>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29464</xdr:rowOff>
    </xdr:from>
    <xdr:to>
      <xdr:col>19</xdr:col>
      <xdr:colOff>133350</xdr:colOff>
      <xdr:row>66</xdr:row>
      <xdr:rowOff>140462</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3225800" y="1134516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155194</xdr:rowOff>
    </xdr:from>
    <xdr:to>
      <xdr:col>19</xdr:col>
      <xdr:colOff>184150</xdr:colOff>
      <xdr:row>64</xdr:row>
      <xdr:rowOff>85344</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064000" y="1095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95521</xdr:rowOff>
    </xdr:from>
    <xdr:ext cx="7366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3733800" y="1072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46482</xdr:rowOff>
    </xdr:from>
    <xdr:to>
      <xdr:col>15</xdr:col>
      <xdr:colOff>82550</xdr:colOff>
      <xdr:row>66</xdr:row>
      <xdr:rowOff>29464</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a:off x="2336800" y="1119073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131064</xdr:rowOff>
    </xdr:from>
    <xdr:to>
      <xdr:col>11</xdr:col>
      <xdr:colOff>31750</xdr:colOff>
      <xdr:row>65</xdr:row>
      <xdr:rowOff>46482</xdr:rowOff>
    </xdr:to>
    <xdr:cxnSp macro="">
      <xdr:nvCxnSpPr>
        <xdr:cNvPr id="141" name="直線コネクタ 140">
          <a:extLst>
            <a:ext uri="{FF2B5EF4-FFF2-40B4-BE49-F238E27FC236}">
              <a16:creationId xmlns:a16="http://schemas.microsoft.com/office/drawing/2014/main" xmlns="" id="{00000000-0008-0000-0300-00008D000000}"/>
            </a:ext>
          </a:extLst>
        </xdr:cNvPr>
        <xdr:cNvCxnSpPr/>
      </xdr:nvCxnSpPr>
      <xdr:spPr>
        <a:xfrm>
          <a:off x="1447800" y="111038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131064</xdr:rowOff>
    </xdr:from>
    <xdr:to>
      <xdr:col>7</xdr:col>
      <xdr:colOff>31750</xdr:colOff>
      <xdr:row>64</xdr:row>
      <xdr:rowOff>61214</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71391</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066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106680</xdr:rowOff>
    </xdr:from>
    <xdr:to>
      <xdr:col>23</xdr:col>
      <xdr:colOff>184150</xdr:colOff>
      <xdr:row>66</xdr:row>
      <xdr:rowOff>36830</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9022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2557</xdr:rowOff>
    </xdr:from>
    <xdr:ext cx="762000" cy="259045"/>
    <xdr:sp macro="" textlink="">
      <xdr:nvSpPr>
        <xdr:cNvPr id="152" name="財政構造の弾力性該当値テキスト">
          <a:extLst>
            <a:ext uri="{FF2B5EF4-FFF2-40B4-BE49-F238E27FC236}">
              <a16:creationId xmlns:a16="http://schemas.microsoft.com/office/drawing/2014/main" xmlns="" id="{00000000-0008-0000-0300-000098000000}"/>
            </a:ext>
          </a:extLst>
        </xdr:cNvPr>
        <xdr:cNvSpPr txBox="1"/>
      </xdr:nvSpPr>
      <xdr:spPr>
        <a:xfrm>
          <a:off x="5041900" y="1114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89662</xdr:rowOff>
    </xdr:from>
    <xdr:to>
      <xdr:col>19</xdr:col>
      <xdr:colOff>184150</xdr:colOff>
      <xdr:row>67</xdr:row>
      <xdr:rowOff>19812</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064000" y="114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4589</xdr:rowOff>
    </xdr:from>
    <xdr:ext cx="7366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3733800" y="11491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150114</xdr:rowOff>
    </xdr:from>
    <xdr:to>
      <xdr:col>15</xdr:col>
      <xdr:colOff>133350</xdr:colOff>
      <xdr:row>66</xdr:row>
      <xdr:rowOff>80264</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3175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65041</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2844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167132</xdr:rowOff>
    </xdr:from>
    <xdr:to>
      <xdr:col>11</xdr:col>
      <xdr:colOff>82550</xdr:colOff>
      <xdr:row>65</xdr:row>
      <xdr:rowOff>97282</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2286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82059</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955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80264</xdr:rowOff>
    </xdr:from>
    <xdr:to>
      <xdr:col>7</xdr:col>
      <xdr:colOff>31750</xdr:colOff>
      <xdr:row>65</xdr:row>
      <xdr:rowOff>10414</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1397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166641</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066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[172,796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決算額は昨年と比較して約</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％増加したが、類似団体平均値の</a:t>
          </a:r>
          <a:r>
            <a:rPr kumimoji="1" lang="en-US" altLang="ja-JP" sz="1300">
              <a:latin typeface="ＭＳ Ｐゴシック" panose="020B0600070205080204" pitchFamily="50" charset="-128"/>
              <a:ea typeface="ＭＳ Ｐゴシック" panose="020B0600070205080204" pitchFamily="50" charset="-128"/>
            </a:rPr>
            <a:t>67.1</a:t>
          </a:r>
          <a:r>
            <a:rPr kumimoji="1" lang="ja-JP" altLang="en-US" sz="1300">
              <a:latin typeface="ＭＳ Ｐゴシック" panose="020B0600070205080204" pitchFamily="50" charset="-128"/>
              <a:ea typeface="ＭＳ Ｐゴシック" panose="020B0600070205080204" pitchFamily="50" charset="-128"/>
            </a:rPr>
            <a:t>％の水準である。要因としては、類似団体の中で人口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人当たりの職員数が平均よりも少ないことで人件費が他団体を下回ったことが挙げられる。</a:t>
          </a:r>
        </a:p>
        <a:p>
          <a:r>
            <a:rPr kumimoji="1" lang="ja-JP" altLang="en-US" sz="1300">
              <a:latin typeface="ＭＳ Ｐゴシック" panose="020B0600070205080204" pitchFamily="50" charset="-128"/>
              <a:ea typeface="ＭＳ Ｐゴシック" panose="020B0600070205080204" pitchFamily="50" charset="-128"/>
            </a:rPr>
            <a:t>行政改革実施計画に位置付けられた定員管理目標を達成しながらも、多様な任用の在り方を活用し、住民サービスの低下を招かないようバランスのとれた効果的な人員確保に努める。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xmlns=""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89350</xdr:rowOff>
    </xdr:from>
    <xdr:to>
      <xdr:col>23</xdr:col>
      <xdr:colOff>133350</xdr:colOff>
      <xdr:row>88</xdr:row>
      <xdr:rowOff>166585</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flipV="1">
          <a:off x="4953000" y="13976800"/>
          <a:ext cx="0" cy="1277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138662</xdr:rowOff>
    </xdr:from>
    <xdr:ext cx="762000" cy="259045"/>
    <xdr:sp macro="" textlink="">
      <xdr:nvSpPr>
        <xdr:cNvPr id="191" name="人件費・物件費等の状況最小値テキスト">
          <a:extLst>
            <a:ext uri="{FF2B5EF4-FFF2-40B4-BE49-F238E27FC236}">
              <a16:creationId xmlns:a16="http://schemas.microsoft.com/office/drawing/2014/main" xmlns="" id="{00000000-0008-0000-0300-0000BF000000}"/>
            </a:ext>
          </a:extLst>
        </xdr:cNvPr>
        <xdr:cNvSpPr txBox="1"/>
      </xdr:nvSpPr>
      <xdr:spPr>
        <a:xfrm>
          <a:off x="5041900" y="1522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166585</xdr:rowOff>
    </xdr:from>
    <xdr:to>
      <xdr:col>24</xdr:col>
      <xdr:colOff>12700</xdr:colOff>
      <xdr:row>88</xdr:row>
      <xdr:rowOff>166585</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525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4277</xdr:rowOff>
    </xdr:from>
    <xdr:ext cx="762000" cy="259045"/>
    <xdr:sp macro="" textlink="">
      <xdr:nvSpPr>
        <xdr:cNvPr id="193" name="人件費・物件費等の状況最大値テキスト">
          <a:extLst>
            <a:ext uri="{FF2B5EF4-FFF2-40B4-BE49-F238E27FC236}">
              <a16:creationId xmlns:a16="http://schemas.microsoft.com/office/drawing/2014/main" xmlns="" id="{00000000-0008-0000-0300-0000C1000000}"/>
            </a:ext>
          </a:extLst>
        </xdr:cNvPr>
        <xdr:cNvSpPr txBox="1"/>
      </xdr:nvSpPr>
      <xdr:spPr>
        <a:xfrm>
          <a:off x="5041900" y="1372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89350</xdr:rowOff>
    </xdr:from>
    <xdr:to>
      <xdr:col>24</xdr:col>
      <xdr:colOff>12700</xdr:colOff>
      <xdr:row>81</xdr:row>
      <xdr:rowOff>89350</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397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19253</xdr:rowOff>
    </xdr:from>
    <xdr:to>
      <xdr:col>23</xdr:col>
      <xdr:colOff>133350</xdr:colOff>
      <xdr:row>82</xdr:row>
      <xdr:rowOff>34528</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114800" y="14078153"/>
          <a:ext cx="838200" cy="1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124584</xdr:rowOff>
    </xdr:from>
    <xdr:ext cx="762000" cy="259045"/>
    <xdr:sp macro="" textlink="">
      <xdr:nvSpPr>
        <xdr:cNvPr id="196" name="人件費・物件費等の状況平均値テキスト">
          <a:extLst>
            <a:ext uri="{FF2B5EF4-FFF2-40B4-BE49-F238E27FC236}">
              <a16:creationId xmlns:a16="http://schemas.microsoft.com/office/drawing/2014/main" xmlns="" id="{00000000-0008-0000-0300-0000C4000000}"/>
            </a:ext>
          </a:extLst>
        </xdr:cNvPr>
        <xdr:cNvSpPr txBox="1"/>
      </xdr:nvSpPr>
      <xdr:spPr>
        <a:xfrm>
          <a:off x="5041900" y="14354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152507</xdr:rowOff>
    </xdr:from>
    <xdr:to>
      <xdr:col>23</xdr:col>
      <xdr:colOff>184150</xdr:colOff>
      <xdr:row>84</xdr:row>
      <xdr:rowOff>82657</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902200" y="1438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139026</xdr:rowOff>
    </xdr:from>
    <xdr:to>
      <xdr:col>19</xdr:col>
      <xdr:colOff>133350</xdr:colOff>
      <xdr:row>82</xdr:row>
      <xdr:rowOff>19253</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3225800" y="14026476"/>
          <a:ext cx="889000" cy="5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61975</xdr:rowOff>
    </xdr:from>
    <xdr:to>
      <xdr:col>19</xdr:col>
      <xdr:colOff>184150</xdr:colOff>
      <xdr:row>83</xdr:row>
      <xdr:rowOff>163575</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064000" y="1429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148352</xdr:rowOff>
    </xdr:from>
    <xdr:ext cx="7366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3733800" y="14378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103606</xdr:rowOff>
    </xdr:from>
    <xdr:to>
      <xdr:col>15</xdr:col>
      <xdr:colOff>82550</xdr:colOff>
      <xdr:row>81</xdr:row>
      <xdr:rowOff>139026</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a:off x="2336800" y="13991056"/>
          <a:ext cx="889000" cy="3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157090</xdr:rowOff>
    </xdr:from>
    <xdr:to>
      <xdr:col>15</xdr:col>
      <xdr:colOff>133350</xdr:colOff>
      <xdr:row>83</xdr:row>
      <xdr:rowOff>87240</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3175000" y="142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72017</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2844800" y="143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103606</xdr:rowOff>
    </xdr:from>
    <xdr:to>
      <xdr:col>11</xdr:col>
      <xdr:colOff>31750</xdr:colOff>
      <xdr:row>82</xdr:row>
      <xdr:rowOff>158314</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flipV="1">
          <a:off x="1447800" y="13991056"/>
          <a:ext cx="889000" cy="22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111247</xdr:rowOff>
    </xdr:from>
    <xdr:to>
      <xdr:col>11</xdr:col>
      <xdr:colOff>82550</xdr:colOff>
      <xdr:row>83</xdr:row>
      <xdr:rowOff>41397</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22860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26174</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955800" y="1425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101845</xdr:rowOff>
    </xdr:from>
    <xdr:to>
      <xdr:col>7</xdr:col>
      <xdr:colOff>31750</xdr:colOff>
      <xdr:row>83</xdr:row>
      <xdr:rowOff>31995</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1397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42172</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066800" y="1392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155178</xdr:rowOff>
    </xdr:from>
    <xdr:to>
      <xdr:col>23</xdr:col>
      <xdr:colOff>184150</xdr:colOff>
      <xdr:row>82</xdr:row>
      <xdr:rowOff>85328</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902200" y="140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76455</xdr:rowOff>
    </xdr:from>
    <xdr:ext cx="762000" cy="259045"/>
    <xdr:sp macro="" textlink="">
      <xdr:nvSpPr>
        <xdr:cNvPr id="215" name="人件費・物件費等の状況該当値テキスト">
          <a:extLst>
            <a:ext uri="{FF2B5EF4-FFF2-40B4-BE49-F238E27FC236}">
              <a16:creationId xmlns:a16="http://schemas.microsoft.com/office/drawing/2014/main" xmlns="" id="{00000000-0008-0000-0300-0000D7000000}"/>
            </a:ext>
          </a:extLst>
        </xdr:cNvPr>
        <xdr:cNvSpPr txBox="1"/>
      </xdr:nvSpPr>
      <xdr:spPr>
        <a:xfrm>
          <a:off x="5041900" y="1396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139903</xdr:rowOff>
    </xdr:from>
    <xdr:to>
      <xdr:col>19</xdr:col>
      <xdr:colOff>184150</xdr:colOff>
      <xdr:row>82</xdr:row>
      <xdr:rowOff>70053</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064000" y="1402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80230</xdr:rowOff>
    </xdr:from>
    <xdr:ext cx="7366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3733800" y="13796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88226</xdr:rowOff>
    </xdr:from>
    <xdr:to>
      <xdr:col>15</xdr:col>
      <xdr:colOff>133350</xdr:colOff>
      <xdr:row>82</xdr:row>
      <xdr:rowOff>18376</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3175000" y="1397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28553</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2844800" y="1374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52806</xdr:rowOff>
    </xdr:from>
    <xdr:to>
      <xdr:col>11</xdr:col>
      <xdr:colOff>82550</xdr:colOff>
      <xdr:row>81</xdr:row>
      <xdr:rowOff>154406</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2286000" y="1394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164583</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955800" y="1370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107514</xdr:rowOff>
    </xdr:from>
    <xdr:to>
      <xdr:col>7</xdr:col>
      <xdr:colOff>31750</xdr:colOff>
      <xdr:row>83</xdr:row>
      <xdr:rowOff>37664</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1397000" y="1416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22441</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066800" y="1425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前年度と同数値であり、類似団体との比較でみると、</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低くなっている。本町が小規模な自治体であるため、本指数は職員の年齢構成の影響を受けやすい一面があるが、昇給額全体が類似団体等と比べて少額であることが主な要因である。今後も定員管理と給与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xmlns=""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xmlns=""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a:extLst>
            <a:ext uri="{FF2B5EF4-FFF2-40B4-BE49-F238E27FC236}">
              <a16:creationId xmlns:a16="http://schemas.microsoft.com/office/drawing/2014/main" xmlns="" id="{00000000-0008-0000-0300-0000FF00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7" name="給与水準   （国との比較）最大値テキスト">
          <a:extLst>
            <a:ext uri="{FF2B5EF4-FFF2-40B4-BE49-F238E27FC236}">
              <a16:creationId xmlns:a16="http://schemas.microsoft.com/office/drawing/2014/main" xmlns="" id="{00000000-0008-0000-0300-00000101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115207</xdr:rowOff>
    </xdr:from>
    <xdr:to>
      <xdr:col>81</xdr:col>
      <xdr:colOff>44450</xdr:colOff>
      <xdr:row>82</xdr:row>
      <xdr:rowOff>115207</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179800" y="141741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90913</xdr:rowOff>
    </xdr:from>
    <xdr:ext cx="762000" cy="259045"/>
    <xdr:sp macro="" textlink="">
      <xdr:nvSpPr>
        <xdr:cNvPr id="260" name="給与水準   （国との比較）平均値テキスト">
          <a:extLst>
            <a:ext uri="{FF2B5EF4-FFF2-40B4-BE49-F238E27FC236}">
              <a16:creationId xmlns:a16="http://schemas.microsoft.com/office/drawing/2014/main" xmlns="" id="{00000000-0008-0000-0300-000004010000}"/>
            </a:ext>
          </a:extLst>
        </xdr:cNvPr>
        <xdr:cNvSpPr txBox="1"/>
      </xdr:nvSpPr>
      <xdr:spPr>
        <a:xfrm>
          <a:off x="17106900" y="14664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115207</xdr:rowOff>
    </xdr:from>
    <xdr:to>
      <xdr:col>77</xdr:col>
      <xdr:colOff>44450</xdr:colOff>
      <xdr:row>83</xdr:row>
      <xdr:rowOff>81643</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flipV="1">
          <a:off x="15290800" y="1417410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81643</xdr:rowOff>
    </xdr:from>
    <xdr:to>
      <xdr:col>72</xdr:col>
      <xdr:colOff>203200</xdr:colOff>
      <xdr:row>84</xdr:row>
      <xdr:rowOff>30843</xdr:rowOff>
    </xdr:to>
    <xdr:cxnSp macro="">
      <xdr:nvCxnSpPr>
        <xdr:cNvPr id="265" name="直線コネクタ 264">
          <a:extLst>
            <a:ext uri="{FF2B5EF4-FFF2-40B4-BE49-F238E27FC236}">
              <a16:creationId xmlns:a16="http://schemas.microsoft.com/office/drawing/2014/main" xmlns="" id="{00000000-0008-0000-0300-000009010000}"/>
            </a:ext>
          </a:extLst>
        </xdr:cNvPr>
        <xdr:cNvCxnSpPr/>
      </xdr:nvCxnSpPr>
      <xdr:spPr>
        <a:xfrm flipV="1">
          <a:off x="14401800" y="1431199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6" name="フローチャート: 判断 265">
          <a:extLst>
            <a:ext uri="{FF2B5EF4-FFF2-40B4-BE49-F238E27FC236}">
              <a16:creationId xmlns:a16="http://schemas.microsoft.com/office/drawing/2014/main" xmlns="" id="{00000000-0008-0000-0300-00000A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98879</xdr:rowOff>
    </xdr:from>
    <xdr:to>
      <xdr:col>68</xdr:col>
      <xdr:colOff>152400</xdr:colOff>
      <xdr:row>84</xdr:row>
      <xdr:rowOff>30843</xdr:rowOff>
    </xdr:to>
    <xdr:cxnSp macro="">
      <xdr:nvCxnSpPr>
        <xdr:cNvPr id="268" name="直線コネクタ 267">
          <a:extLst>
            <a:ext uri="{FF2B5EF4-FFF2-40B4-BE49-F238E27FC236}">
              <a16:creationId xmlns:a16="http://schemas.microsoft.com/office/drawing/2014/main" xmlns="" id="{00000000-0008-0000-0300-00000C010000}"/>
            </a:ext>
          </a:extLst>
        </xdr:cNvPr>
        <xdr:cNvCxnSpPr/>
      </xdr:nvCxnSpPr>
      <xdr:spPr>
        <a:xfrm>
          <a:off x="13512800" y="1432922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153506</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4020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1" name="フローチャート: 判断 270">
          <a:extLst>
            <a:ext uri="{FF2B5EF4-FFF2-40B4-BE49-F238E27FC236}">
              <a16:creationId xmlns:a16="http://schemas.microsoft.com/office/drawing/2014/main" xmlns="" id="{00000000-0008-0000-0300-00000F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64407</xdr:rowOff>
    </xdr:from>
    <xdr:to>
      <xdr:col>81</xdr:col>
      <xdr:colOff>95250</xdr:colOff>
      <xdr:row>82</xdr:row>
      <xdr:rowOff>166007</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9672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80934</xdr:rowOff>
    </xdr:from>
    <xdr:ext cx="762000" cy="259045"/>
    <xdr:sp macro="" textlink="">
      <xdr:nvSpPr>
        <xdr:cNvPr id="279" name="給与水準   （国との比較）該当値テキスト">
          <a:extLst>
            <a:ext uri="{FF2B5EF4-FFF2-40B4-BE49-F238E27FC236}">
              <a16:creationId xmlns:a16="http://schemas.microsoft.com/office/drawing/2014/main" xmlns="" id="{00000000-0008-0000-0300-000017010000}"/>
            </a:ext>
          </a:extLst>
        </xdr:cNvPr>
        <xdr:cNvSpPr txBox="1"/>
      </xdr:nvSpPr>
      <xdr:spPr>
        <a:xfrm>
          <a:off x="17106900" y="1396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64407</xdr:rowOff>
    </xdr:from>
    <xdr:to>
      <xdr:col>77</xdr:col>
      <xdr:colOff>95250</xdr:colOff>
      <xdr:row>82</xdr:row>
      <xdr:rowOff>166007</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6129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4734</xdr:rowOff>
    </xdr:from>
    <xdr:ext cx="7366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5798800" y="1389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30843</xdr:rowOff>
    </xdr:from>
    <xdr:to>
      <xdr:col>73</xdr:col>
      <xdr:colOff>44450</xdr:colOff>
      <xdr:row>83</xdr:row>
      <xdr:rowOff>132443</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5240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142620</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909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151493</xdr:rowOff>
    </xdr:from>
    <xdr:to>
      <xdr:col>68</xdr:col>
      <xdr:colOff>203200</xdr:colOff>
      <xdr:row>84</xdr:row>
      <xdr:rowOff>81643</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91820</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86" name="楕円 285">
          <a:extLst>
            <a:ext uri="{FF2B5EF4-FFF2-40B4-BE49-F238E27FC236}">
              <a16:creationId xmlns:a16="http://schemas.microsoft.com/office/drawing/2014/main" xmlns="" id="{00000000-0008-0000-0300-00001E010000}"/>
            </a:ext>
          </a:extLst>
        </xdr:cNvPr>
        <xdr:cNvSpPr/>
      </xdr:nvSpPr>
      <xdr:spPr>
        <a:xfrm>
          <a:off x="13462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新規採用の抑制など行政改革実施計画に基づき定員管理を行っている。職員数は前年度から増減はなく、人口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人当たり職員数は前年と同水準である。全国の平均より高い数値となっているが、類似団体平均と比較した場合</a:t>
          </a:r>
          <a:r>
            <a:rPr kumimoji="1" lang="en-US" altLang="ja-JP" sz="1300">
              <a:latin typeface="ＭＳ Ｐゴシック" panose="020B0600070205080204" pitchFamily="50" charset="-128"/>
              <a:ea typeface="ＭＳ Ｐゴシック" panose="020B0600070205080204" pitchFamily="50" charset="-128"/>
            </a:rPr>
            <a:t>2.46</a:t>
          </a:r>
          <a:r>
            <a:rPr kumimoji="1" lang="ja-JP" altLang="en-US" sz="1300">
              <a:latin typeface="ＭＳ Ｐゴシック" panose="020B0600070205080204" pitchFamily="50" charset="-128"/>
              <a:ea typeface="ＭＳ Ｐゴシック" panose="020B0600070205080204" pitchFamily="50" charset="-128"/>
            </a:rPr>
            <a:t>人下回っている。既に計画に定める目標人員数値は達成しており、現時点で今後人員が大きく変動する見込みはないが、引き続き住民サービスの低下を招かない行政運営と適正な定員管理を進めていく。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xmlns=""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xmlns=""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161834</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flipV="1">
          <a:off x="17018000" y="10119360"/>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133911</xdr:rowOff>
    </xdr:from>
    <xdr:ext cx="762000" cy="259045"/>
    <xdr:sp macro="" textlink="">
      <xdr:nvSpPr>
        <xdr:cNvPr id="320" name="定員管理の状況最小値テキスト">
          <a:extLst>
            <a:ext uri="{FF2B5EF4-FFF2-40B4-BE49-F238E27FC236}">
              <a16:creationId xmlns:a16="http://schemas.microsoft.com/office/drawing/2014/main" xmlns="" id="{00000000-0008-0000-0300-000040010000}"/>
            </a:ext>
          </a:extLst>
        </xdr:cNvPr>
        <xdr:cNvSpPr txBox="1"/>
      </xdr:nvSpPr>
      <xdr:spPr>
        <a:xfrm>
          <a:off x="17106900" y="1144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161834</xdr:rowOff>
    </xdr:from>
    <xdr:to>
      <xdr:col>81</xdr:col>
      <xdr:colOff>133350</xdr:colOff>
      <xdr:row>66</xdr:row>
      <xdr:rowOff>161834</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929100" y="114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22" name="定員管理の状況最大値テキスト">
          <a:extLst>
            <a:ext uri="{FF2B5EF4-FFF2-40B4-BE49-F238E27FC236}">
              <a16:creationId xmlns:a16="http://schemas.microsoft.com/office/drawing/2014/main" xmlns="" id="{00000000-0008-0000-0300-000042010000}"/>
            </a:ext>
          </a:extLst>
        </xdr:cNvPr>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80554</xdr:rowOff>
    </xdr:from>
    <xdr:to>
      <xdr:col>81</xdr:col>
      <xdr:colOff>44450</xdr:colOff>
      <xdr:row>60</xdr:row>
      <xdr:rowOff>102386</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a:off x="16179800" y="10367554"/>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25" name="定員管理の状況平均値テキスト">
          <a:extLst>
            <a:ext uri="{FF2B5EF4-FFF2-40B4-BE49-F238E27FC236}">
              <a16:creationId xmlns:a16="http://schemas.microsoft.com/office/drawing/2014/main" xmlns="" id="{00000000-0008-0000-0300-000045010000}"/>
            </a:ext>
          </a:extLst>
        </xdr:cNvPr>
        <xdr:cNvSpPr txBox="1"/>
      </xdr:nvSpPr>
      <xdr:spPr>
        <a:xfrm>
          <a:off x="17106900" y="1059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80554</xdr:rowOff>
    </xdr:from>
    <xdr:to>
      <xdr:col>77</xdr:col>
      <xdr:colOff>44450</xdr:colOff>
      <xdr:row>60</xdr:row>
      <xdr:rowOff>87449</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flipV="1">
          <a:off x="15290800" y="1036755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115691</xdr:rowOff>
    </xdr:from>
    <xdr:to>
      <xdr:col>77</xdr:col>
      <xdr:colOff>95250</xdr:colOff>
      <xdr:row>62</xdr:row>
      <xdr:rowOff>45841</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6129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30618</xdr:rowOff>
    </xdr:from>
    <xdr:ext cx="7366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5798800" y="10660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54126</xdr:rowOff>
    </xdr:from>
    <xdr:to>
      <xdr:col>72</xdr:col>
      <xdr:colOff>203200</xdr:colOff>
      <xdr:row>60</xdr:row>
      <xdr:rowOff>87449</xdr:rowOff>
    </xdr:to>
    <xdr:cxnSp macro="">
      <xdr:nvCxnSpPr>
        <xdr:cNvPr id="330" name="直線コネクタ 329">
          <a:extLst>
            <a:ext uri="{FF2B5EF4-FFF2-40B4-BE49-F238E27FC236}">
              <a16:creationId xmlns:a16="http://schemas.microsoft.com/office/drawing/2014/main" xmlns="" id="{00000000-0008-0000-0300-00004A010000}"/>
            </a:ext>
          </a:extLst>
        </xdr:cNvPr>
        <xdr:cNvCxnSpPr/>
      </xdr:nvCxnSpPr>
      <xdr:spPr>
        <a:xfrm>
          <a:off x="14401800" y="10341126"/>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84667</xdr:rowOff>
    </xdr:from>
    <xdr:to>
      <xdr:col>73</xdr:col>
      <xdr:colOff>44450</xdr:colOff>
      <xdr:row>62</xdr:row>
      <xdr:rowOff>14817</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5240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171044</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4909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28847</xdr:rowOff>
    </xdr:from>
    <xdr:to>
      <xdr:col>68</xdr:col>
      <xdr:colOff>152400</xdr:colOff>
      <xdr:row>60</xdr:row>
      <xdr:rowOff>54126</xdr:rowOff>
    </xdr:to>
    <xdr:cxnSp macro="">
      <xdr:nvCxnSpPr>
        <xdr:cNvPr id="333" name="直線コネクタ 332">
          <a:extLst>
            <a:ext uri="{FF2B5EF4-FFF2-40B4-BE49-F238E27FC236}">
              <a16:creationId xmlns:a16="http://schemas.microsoft.com/office/drawing/2014/main" xmlns="" id="{00000000-0008-0000-0300-00004D010000}"/>
            </a:ext>
          </a:extLst>
        </xdr:cNvPr>
        <xdr:cNvCxnSpPr/>
      </xdr:nvCxnSpPr>
      <xdr:spPr>
        <a:xfrm>
          <a:off x="13512800" y="10315847"/>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31810</xdr:rowOff>
    </xdr:from>
    <xdr:to>
      <xdr:col>68</xdr:col>
      <xdr:colOff>203200</xdr:colOff>
      <xdr:row>61</xdr:row>
      <xdr:rowOff>133410</xdr:rowOff>
    </xdr:to>
    <xdr:sp macro="" textlink="">
      <xdr:nvSpPr>
        <xdr:cNvPr id="334" name="フローチャート: 判断 333">
          <a:extLst>
            <a:ext uri="{FF2B5EF4-FFF2-40B4-BE49-F238E27FC236}">
              <a16:creationId xmlns:a16="http://schemas.microsoft.com/office/drawing/2014/main" xmlns="" id="{00000000-0008-0000-0300-00004E010000}"/>
            </a:ext>
          </a:extLst>
        </xdr:cNvPr>
        <xdr:cNvSpPr/>
      </xdr:nvSpPr>
      <xdr:spPr>
        <a:xfrm>
          <a:off x="14351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118187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020800" y="105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16873</xdr:rowOff>
    </xdr:from>
    <xdr:to>
      <xdr:col>64</xdr:col>
      <xdr:colOff>152400</xdr:colOff>
      <xdr:row>61</xdr:row>
      <xdr:rowOff>118473</xdr:rowOff>
    </xdr:to>
    <xdr:sp macro="" textlink="">
      <xdr:nvSpPr>
        <xdr:cNvPr id="336" name="フローチャート: 判断 335">
          <a:extLst>
            <a:ext uri="{FF2B5EF4-FFF2-40B4-BE49-F238E27FC236}">
              <a16:creationId xmlns:a16="http://schemas.microsoft.com/office/drawing/2014/main" xmlns="" id="{00000000-0008-0000-0300-000050010000}"/>
            </a:ext>
          </a:extLst>
        </xdr:cNvPr>
        <xdr:cNvSpPr/>
      </xdr:nvSpPr>
      <xdr:spPr>
        <a:xfrm>
          <a:off x="13462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103250</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1318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51586</xdr:rowOff>
    </xdr:from>
    <xdr:to>
      <xdr:col>81</xdr:col>
      <xdr:colOff>95250</xdr:colOff>
      <xdr:row>60</xdr:row>
      <xdr:rowOff>153186</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6967200" y="103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68113</xdr:rowOff>
    </xdr:from>
    <xdr:ext cx="762000" cy="259045"/>
    <xdr:sp macro="" textlink="">
      <xdr:nvSpPr>
        <xdr:cNvPr id="344" name="定員管理の状況該当値テキスト">
          <a:extLst>
            <a:ext uri="{FF2B5EF4-FFF2-40B4-BE49-F238E27FC236}">
              <a16:creationId xmlns:a16="http://schemas.microsoft.com/office/drawing/2014/main" xmlns="" id="{00000000-0008-0000-0300-000058010000}"/>
            </a:ext>
          </a:extLst>
        </xdr:cNvPr>
        <xdr:cNvSpPr txBox="1"/>
      </xdr:nvSpPr>
      <xdr:spPr>
        <a:xfrm>
          <a:off x="17106900" y="101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29754</xdr:rowOff>
    </xdr:from>
    <xdr:to>
      <xdr:col>77</xdr:col>
      <xdr:colOff>95250</xdr:colOff>
      <xdr:row>60</xdr:row>
      <xdr:rowOff>131354</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6129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141531</xdr:rowOff>
    </xdr:from>
    <xdr:ext cx="7366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5798800" y="1008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36649</xdr:rowOff>
    </xdr:from>
    <xdr:to>
      <xdr:col>73</xdr:col>
      <xdr:colOff>44450</xdr:colOff>
      <xdr:row>60</xdr:row>
      <xdr:rowOff>138249</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5240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148426</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909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3326</xdr:rowOff>
    </xdr:from>
    <xdr:to>
      <xdr:col>68</xdr:col>
      <xdr:colOff>203200</xdr:colOff>
      <xdr:row>60</xdr:row>
      <xdr:rowOff>104926</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4351000" y="102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115103</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4020800" y="100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51" name="楕円 350">
          <a:extLst>
            <a:ext uri="{FF2B5EF4-FFF2-40B4-BE49-F238E27FC236}">
              <a16:creationId xmlns:a16="http://schemas.microsoft.com/office/drawing/2014/main" xmlns="" id="{00000000-0008-0000-0300-00005F010000}"/>
            </a:ext>
          </a:extLst>
        </xdr:cNvPr>
        <xdr:cNvSpPr/>
      </xdr:nvSpPr>
      <xdr:spPr>
        <a:xfrm>
          <a:off x="13462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xmlns=""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xmlns=""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３ヶ年の平均値を示しており、前年度から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ポイント増加し、類似団体平均との比較では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ポイント上回っている。単年度で見た場合、</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ポイントから</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ポイントに</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ポイント上昇しており、令和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年度から防災行政無線デジタル化更新整備事業に伴う起債の償還開始などによってる元利償還金の増加（</a:t>
          </a:r>
          <a:r>
            <a:rPr kumimoji="1" lang="en-US" altLang="ja-JP" sz="1300">
              <a:latin typeface="ＭＳ Ｐゴシック" panose="020B0600070205080204" pitchFamily="50" charset="-128"/>
              <a:ea typeface="ＭＳ Ｐゴシック" panose="020B0600070205080204" pitchFamily="50" charset="-128"/>
            </a:rPr>
            <a:t>66,774</a:t>
          </a:r>
          <a:r>
            <a:rPr kumimoji="1" lang="ja-JP" altLang="en-US" sz="1300">
              <a:latin typeface="ＭＳ Ｐゴシック" panose="020B0600070205080204" pitchFamily="50" charset="-128"/>
              <a:ea typeface="ＭＳ Ｐゴシック" panose="020B0600070205080204" pitchFamily="50" charset="-128"/>
            </a:rPr>
            <a:t>千円）したことが主な要因となっている。適正な事業選択によりできるだけ起債に頼らない財政運営に努めていく。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xmlns=""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0" name="テキスト ボックス 379">
          <a:extLst>
            <a:ext uri="{FF2B5EF4-FFF2-40B4-BE49-F238E27FC236}">
              <a16:creationId xmlns:a16="http://schemas.microsoft.com/office/drawing/2014/main" xmlns="" id="{00000000-0008-0000-0300-00007C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xmlns=""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115711</xdr:rowOff>
    </xdr:from>
    <xdr:to>
      <xdr:col>81</xdr:col>
      <xdr:colOff>44450</xdr:colOff>
      <xdr:row>44</xdr:row>
      <xdr:rowOff>124883</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7018000" y="6287911"/>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3" name="公債費負担の状況最小値テキスト">
          <a:extLst>
            <a:ext uri="{FF2B5EF4-FFF2-40B4-BE49-F238E27FC236}">
              <a16:creationId xmlns:a16="http://schemas.microsoft.com/office/drawing/2014/main" xmlns="" id="{00000000-0008-0000-0300-00007F010000}"/>
            </a:ext>
          </a:extLst>
        </xdr:cNvPr>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30638</xdr:rowOff>
    </xdr:from>
    <xdr:ext cx="762000" cy="259045"/>
    <xdr:sp macro="" textlink="">
      <xdr:nvSpPr>
        <xdr:cNvPr id="385" name="公債費負担の状況最大値テキスト">
          <a:extLst>
            <a:ext uri="{FF2B5EF4-FFF2-40B4-BE49-F238E27FC236}">
              <a16:creationId xmlns:a16="http://schemas.microsoft.com/office/drawing/2014/main" xmlns="" id="{00000000-0008-0000-0300-000081010000}"/>
            </a:ext>
          </a:extLst>
        </xdr:cNvPr>
        <xdr:cNvSpPr txBox="1"/>
      </xdr:nvSpPr>
      <xdr:spPr>
        <a:xfrm>
          <a:off x="17106900" y="603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115711</xdr:rowOff>
    </xdr:from>
    <xdr:to>
      <xdr:col>81</xdr:col>
      <xdr:colOff>133350</xdr:colOff>
      <xdr:row>36</xdr:row>
      <xdr:rowOff>115711</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a:off x="16929100" y="628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164395</xdr:rowOff>
    </xdr:from>
    <xdr:to>
      <xdr:col>81</xdr:col>
      <xdr:colOff>44450</xdr:colOff>
      <xdr:row>41</xdr:row>
      <xdr:rowOff>156633</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a:off x="16179800" y="6850945"/>
          <a:ext cx="838200" cy="33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159755</xdr:rowOff>
    </xdr:from>
    <xdr:ext cx="762000" cy="259045"/>
    <xdr:sp macro="" textlink="">
      <xdr:nvSpPr>
        <xdr:cNvPr id="388" name="公債費負担の状況平均値テキスト">
          <a:extLst>
            <a:ext uri="{FF2B5EF4-FFF2-40B4-BE49-F238E27FC236}">
              <a16:creationId xmlns:a16="http://schemas.microsoft.com/office/drawing/2014/main" xmlns="" id="{00000000-0008-0000-0300-000084010000}"/>
            </a:ext>
          </a:extLst>
        </xdr:cNvPr>
        <xdr:cNvSpPr txBox="1"/>
      </xdr:nvSpPr>
      <xdr:spPr>
        <a:xfrm>
          <a:off x="17106900" y="684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143228</xdr:rowOff>
    </xdr:from>
    <xdr:to>
      <xdr:col>81</xdr:col>
      <xdr:colOff>95250</xdr:colOff>
      <xdr:row>41</xdr:row>
      <xdr:rowOff>73378</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6967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54328</xdr:rowOff>
    </xdr:from>
    <xdr:to>
      <xdr:col>77</xdr:col>
      <xdr:colOff>44450</xdr:colOff>
      <xdr:row>39</xdr:row>
      <xdr:rowOff>164395</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a:off x="15290800" y="6569428"/>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6129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58155</xdr:rowOff>
    </xdr:from>
    <xdr:ext cx="7366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5798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131939</xdr:rowOff>
    </xdr:from>
    <xdr:to>
      <xdr:col>72</xdr:col>
      <xdr:colOff>203200</xdr:colOff>
      <xdr:row>38</xdr:row>
      <xdr:rowOff>54328</xdr:rowOff>
    </xdr:to>
    <xdr:cxnSp macro="">
      <xdr:nvCxnSpPr>
        <xdr:cNvPr id="393" name="直線コネクタ 392">
          <a:extLst>
            <a:ext uri="{FF2B5EF4-FFF2-40B4-BE49-F238E27FC236}">
              <a16:creationId xmlns:a16="http://schemas.microsoft.com/office/drawing/2014/main" xmlns="" id="{00000000-0008-0000-0300-000089010000}"/>
            </a:ext>
          </a:extLst>
        </xdr:cNvPr>
        <xdr:cNvCxnSpPr/>
      </xdr:nvCxnSpPr>
      <xdr:spPr>
        <a:xfrm>
          <a:off x="14401800" y="647558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131939</xdr:rowOff>
    </xdr:from>
    <xdr:to>
      <xdr:col>68</xdr:col>
      <xdr:colOff>152400</xdr:colOff>
      <xdr:row>38</xdr:row>
      <xdr:rowOff>27517</xdr:rowOff>
    </xdr:to>
    <xdr:cxnSp macro="">
      <xdr:nvCxnSpPr>
        <xdr:cNvPr id="396" name="直線コネクタ 395">
          <a:extLst>
            <a:ext uri="{FF2B5EF4-FFF2-40B4-BE49-F238E27FC236}">
              <a16:creationId xmlns:a16="http://schemas.microsoft.com/office/drawing/2014/main" xmlns="" id="{00000000-0008-0000-0300-00008C010000}"/>
            </a:ext>
          </a:extLst>
        </xdr:cNvPr>
        <xdr:cNvCxnSpPr/>
      </xdr:nvCxnSpPr>
      <xdr:spPr>
        <a:xfrm flipV="1">
          <a:off x="13512800" y="6475589"/>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9" name="フローチャート: 判断 398">
          <a:extLst>
            <a:ext uri="{FF2B5EF4-FFF2-40B4-BE49-F238E27FC236}">
              <a16:creationId xmlns:a16="http://schemas.microsoft.com/office/drawing/2014/main" xmlns="" id="{00000000-0008-0000-0300-00008F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77910</xdr:rowOff>
    </xdr:from>
    <xdr:ext cx="762000" cy="259045"/>
    <xdr:sp macro="" textlink="">
      <xdr:nvSpPr>
        <xdr:cNvPr id="407" name="公債費負担の状況該当値テキスト">
          <a:extLst>
            <a:ext uri="{FF2B5EF4-FFF2-40B4-BE49-F238E27FC236}">
              <a16:creationId xmlns:a16="http://schemas.microsoft.com/office/drawing/2014/main" xmlns="" id="{00000000-0008-0000-0300-000097010000}"/>
            </a:ext>
          </a:extLst>
        </xdr:cNvPr>
        <xdr:cNvSpPr txBox="1"/>
      </xdr:nvSpPr>
      <xdr:spPr>
        <a:xfrm>
          <a:off x="17106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113595</xdr:rowOff>
    </xdr:from>
    <xdr:to>
      <xdr:col>77</xdr:col>
      <xdr:colOff>95250</xdr:colOff>
      <xdr:row>40</xdr:row>
      <xdr:rowOff>43745</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6129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53922</xdr:rowOff>
    </xdr:from>
    <xdr:ext cx="7366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5798800" y="656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3528</xdr:rowOff>
    </xdr:from>
    <xdr:to>
      <xdr:col>73</xdr:col>
      <xdr:colOff>44450</xdr:colOff>
      <xdr:row>38</xdr:row>
      <xdr:rowOff>105128</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5240000" y="65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115305</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4909800" y="628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81139</xdr:rowOff>
    </xdr:from>
    <xdr:to>
      <xdr:col>68</xdr:col>
      <xdr:colOff>203200</xdr:colOff>
      <xdr:row>38</xdr:row>
      <xdr:rowOff>11289</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4351000" y="64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21466</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4020800" y="619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148167</xdr:rowOff>
    </xdr:from>
    <xdr:to>
      <xdr:col>64</xdr:col>
      <xdr:colOff>152400</xdr:colOff>
      <xdr:row>38</xdr:row>
      <xdr:rowOff>78316</xdr:rowOff>
    </xdr:to>
    <xdr:sp macro="" textlink="">
      <xdr:nvSpPr>
        <xdr:cNvPr id="414" name="楕円 413">
          <a:extLst>
            <a:ext uri="{FF2B5EF4-FFF2-40B4-BE49-F238E27FC236}">
              <a16:creationId xmlns:a16="http://schemas.microsoft.com/office/drawing/2014/main" xmlns="" id="{00000000-0008-0000-0300-00009E010000}"/>
            </a:ext>
          </a:extLst>
        </xdr:cNvPr>
        <xdr:cNvSpPr/>
      </xdr:nvSpPr>
      <xdr:spPr>
        <a:xfrm>
          <a:off x="13462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88494</xdr:rowOff>
    </xdr:from>
    <xdr:ext cx="762000" cy="259045"/>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3131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xmlns=""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xmlns=""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ポイント低下し</a:t>
          </a:r>
          <a:r>
            <a:rPr kumimoji="1" lang="en-US" altLang="ja-JP" sz="1300">
              <a:latin typeface="ＭＳ Ｐゴシック" panose="020B0600070205080204" pitchFamily="50" charset="-128"/>
              <a:ea typeface="ＭＳ Ｐゴシック" panose="020B0600070205080204" pitchFamily="50" charset="-128"/>
            </a:rPr>
            <a:t>35.1</a:t>
          </a:r>
          <a:r>
            <a:rPr kumimoji="1" lang="ja-JP" altLang="en-US" sz="1300">
              <a:latin typeface="ＭＳ Ｐゴシック" panose="020B0600070205080204" pitchFamily="50" charset="-128"/>
              <a:ea typeface="ＭＳ Ｐゴシック" panose="020B0600070205080204" pitchFamily="50" charset="-128"/>
            </a:rPr>
            <a:t>％となったが依然として類似団体平均を上回っている。新規債の発行抑制によって地方債の現在高が減少していることが低下の主な要因である。なお、令和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年度から一部過疎地域に指定されたことから過疎対策事業債の活用が可能となったため、起債を伴う事業には交付税措置率の高い起債を活用するなどして将来負担比率の低下に努めていく。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a:extLst>
            <a:ext uri="{FF2B5EF4-FFF2-40B4-BE49-F238E27FC236}">
              <a16:creationId xmlns:a16="http://schemas.microsoft.com/office/drawing/2014/main" xmlns="" id="{00000000-0008-0000-0300-0000B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xmlns="" id="{00000000-0008-0000-0300-0000B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xmlns=""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88124</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flipV="1">
          <a:off x="17018000" y="2370667"/>
          <a:ext cx="0" cy="1489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60201</xdr:rowOff>
    </xdr:from>
    <xdr:ext cx="762000" cy="259045"/>
    <xdr:sp macro="" textlink="">
      <xdr:nvSpPr>
        <xdr:cNvPr id="445" name="将来負担の状況最小値テキスト">
          <a:extLst>
            <a:ext uri="{FF2B5EF4-FFF2-40B4-BE49-F238E27FC236}">
              <a16:creationId xmlns:a16="http://schemas.microsoft.com/office/drawing/2014/main" xmlns="" id="{00000000-0008-0000-0300-0000BD010000}"/>
            </a:ext>
          </a:extLst>
        </xdr:cNvPr>
        <xdr:cNvSpPr txBox="1"/>
      </xdr:nvSpPr>
      <xdr:spPr>
        <a:xfrm>
          <a:off x="17106900" y="383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88124</xdr:rowOff>
    </xdr:from>
    <xdr:to>
      <xdr:col>81</xdr:col>
      <xdr:colOff>133350</xdr:colOff>
      <xdr:row>22</xdr:row>
      <xdr:rowOff>88124</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a:off x="16929100" y="386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a:extLst>
            <a:ext uri="{FF2B5EF4-FFF2-40B4-BE49-F238E27FC236}">
              <a16:creationId xmlns:a16="http://schemas.microsoft.com/office/drawing/2014/main" xmlns="" id="{00000000-0008-0000-0300-0000BF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98002</xdr:rowOff>
    </xdr:from>
    <xdr:to>
      <xdr:col>81</xdr:col>
      <xdr:colOff>44450</xdr:colOff>
      <xdr:row>17</xdr:row>
      <xdr:rowOff>48542</xdr:rowOff>
    </xdr:to>
    <xdr:cxnSp macro="">
      <xdr:nvCxnSpPr>
        <xdr:cNvPr id="449" name="直線コネクタ 448">
          <a:extLst>
            <a:ext uri="{FF2B5EF4-FFF2-40B4-BE49-F238E27FC236}">
              <a16:creationId xmlns:a16="http://schemas.microsoft.com/office/drawing/2014/main" xmlns="" id="{00000000-0008-0000-0300-0000C1010000}"/>
            </a:ext>
          </a:extLst>
        </xdr:cNvPr>
        <xdr:cNvCxnSpPr/>
      </xdr:nvCxnSpPr>
      <xdr:spPr>
        <a:xfrm flipV="1">
          <a:off x="16179800" y="2841202"/>
          <a:ext cx="838200" cy="12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32755</xdr:rowOff>
    </xdr:from>
    <xdr:ext cx="762000" cy="259045"/>
    <xdr:sp macro="" textlink="">
      <xdr:nvSpPr>
        <xdr:cNvPr id="450" name="将来負担の状況平均値テキスト">
          <a:extLst>
            <a:ext uri="{FF2B5EF4-FFF2-40B4-BE49-F238E27FC236}">
              <a16:creationId xmlns:a16="http://schemas.microsoft.com/office/drawing/2014/main" xmlns="" id="{00000000-0008-0000-0300-0000C2010000}"/>
            </a:ext>
          </a:extLst>
        </xdr:cNvPr>
        <xdr:cNvSpPr txBox="1"/>
      </xdr:nvSpPr>
      <xdr:spPr>
        <a:xfrm>
          <a:off x="17106900" y="2433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16228</xdr:rowOff>
    </xdr:from>
    <xdr:to>
      <xdr:col>81</xdr:col>
      <xdr:colOff>95250</xdr:colOff>
      <xdr:row>15</xdr:row>
      <xdr:rowOff>117828</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69672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161008</xdr:rowOff>
    </xdr:from>
    <xdr:to>
      <xdr:col>77</xdr:col>
      <xdr:colOff>44450</xdr:colOff>
      <xdr:row>17</xdr:row>
      <xdr:rowOff>48542</xdr:rowOff>
    </xdr:to>
    <xdr:cxnSp macro="">
      <xdr:nvCxnSpPr>
        <xdr:cNvPr id="452" name="直線コネクタ 451">
          <a:extLst>
            <a:ext uri="{FF2B5EF4-FFF2-40B4-BE49-F238E27FC236}">
              <a16:creationId xmlns:a16="http://schemas.microsoft.com/office/drawing/2014/main" xmlns="" id="{00000000-0008-0000-0300-0000C4010000}"/>
            </a:ext>
          </a:extLst>
        </xdr:cNvPr>
        <xdr:cNvCxnSpPr/>
      </xdr:nvCxnSpPr>
      <xdr:spPr>
        <a:xfrm>
          <a:off x="15290800" y="2904208"/>
          <a:ext cx="889000" cy="5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11007</xdr:rowOff>
    </xdr:from>
    <xdr:to>
      <xdr:col>77</xdr:col>
      <xdr:colOff>95250</xdr:colOff>
      <xdr:row>16</xdr:row>
      <xdr:rowOff>112607</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6129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122784</xdr:rowOff>
    </xdr:from>
    <xdr:ext cx="7366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5798800" y="252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34996</xdr:rowOff>
    </xdr:from>
    <xdr:to>
      <xdr:col>72</xdr:col>
      <xdr:colOff>203200</xdr:colOff>
      <xdr:row>16</xdr:row>
      <xdr:rowOff>161008</xdr:rowOff>
    </xdr:to>
    <xdr:cxnSp macro="">
      <xdr:nvCxnSpPr>
        <xdr:cNvPr id="455" name="直線コネクタ 454">
          <a:extLst>
            <a:ext uri="{FF2B5EF4-FFF2-40B4-BE49-F238E27FC236}">
              <a16:creationId xmlns:a16="http://schemas.microsoft.com/office/drawing/2014/main" xmlns="" id="{00000000-0008-0000-0300-0000C7010000}"/>
            </a:ext>
          </a:extLst>
        </xdr:cNvPr>
        <xdr:cNvCxnSpPr/>
      </xdr:nvCxnSpPr>
      <xdr:spPr>
        <a:xfrm>
          <a:off x="14401800" y="2778196"/>
          <a:ext cx="889000" cy="12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153106</xdr:rowOff>
    </xdr:from>
    <xdr:to>
      <xdr:col>73</xdr:col>
      <xdr:colOff>44450</xdr:colOff>
      <xdr:row>17</xdr:row>
      <xdr:rowOff>83256</xdr:rowOff>
    </xdr:to>
    <xdr:sp macro="" textlink="">
      <xdr:nvSpPr>
        <xdr:cNvPr id="456" name="フローチャート: 判断 455">
          <a:extLst>
            <a:ext uri="{FF2B5EF4-FFF2-40B4-BE49-F238E27FC236}">
              <a16:creationId xmlns:a16="http://schemas.microsoft.com/office/drawing/2014/main" xmlns="" id="{00000000-0008-0000-0300-0000C8010000}"/>
            </a:ext>
          </a:extLst>
        </xdr:cNvPr>
        <xdr:cNvSpPr/>
      </xdr:nvSpPr>
      <xdr:spPr>
        <a:xfrm>
          <a:off x="15240000" y="28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68033</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4909800" y="2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162207</xdr:rowOff>
    </xdr:from>
    <xdr:to>
      <xdr:col>68</xdr:col>
      <xdr:colOff>152400</xdr:colOff>
      <xdr:row>16</xdr:row>
      <xdr:rowOff>34996</xdr:rowOff>
    </xdr:to>
    <xdr:cxnSp macro="">
      <xdr:nvCxnSpPr>
        <xdr:cNvPr id="458" name="直線コネクタ 457">
          <a:extLst>
            <a:ext uri="{FF2B5EF4-FFF2-40B4-BE49-F238E27FC236}">
              <a16:creationId xmlns:a16="http://schemas.microsoft.com/office/drawing/2014/main" xmlns="" id="{00000000-0008-0000-0300-0000CA010000}"/>
            </a:ext>
          </a:extLst>
        </xdr:cNvPr>
        <xdr:cNvCxnSpPr/>
      </xdr:nvCxnSpPr>
      <xdr:spPr>
        <a:xfrm>
          <a:off x="13512800" y="2733957"/>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54046</xdr:rowOff>
    </xdr:from>
    <xdr:to>
      <xdr:col>68</xdr:col>
      <xdr:colOff>203200</xdr:colOff>
      <xdr:row>17</xdr:row>
      <xdr:rowOff>155646</xdr:rowOff>
    </xdr:to>
    <xdr:sp macro="" textlink="">
      <xdr:nvSpPr>
        <xdr:cNvPr id="459" name="フローチャート: 判断 458">
          <a:extLst>
            <a:ext uri="{FF2B5EF4-FFF2-40B4-BE49-F238E27FC236}">
              <a16:creationId xmlns:a16="http://schemas.microsoft.com/office/drawing/2014/main" xmlns="" id="{00000000-0008-0000-0300-0000CB010000}"/>
            </a:ext>
          </a:extLst>
        </xdr:cNvPr>
        <xdr:cNvSpPr/>
      </xdr:nvSpPr>
      <xdr:spPr>
        <a:xfrm>
          <a:off x="14351000" y="296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140423</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4020800" y="305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32597</xdr:rowOff>
    </xdr:from>
    <xdr:to>
      <xdr:col>64</xdr:col>
      <xdr:colOff>152400</xdr:colOff>
      <xdr:row>17</xdr:row>
      <xdr:rowOff>134197</xdr:rowOff>
    </xdr:to>
    <xdr:sp macro="" textlink="">
      <xdr:nvSpPr>
        <xdr:cNvPr id="461" name="フローチャート: 判断 460">
          <a:extLst>
            <a:ext uri="{FF2B5EF4-FFF2-40B4-BE49-F238E27FC236}">
              <a16:creationId xmlns:a16="http://schemas.microsoft.com/office/drawing/2014/main" xmlns="" id="{00000000-0008-0000-0300-0000CD010000}"/>
            </a:ext>
          </a:extLst>
        </xdr:cNvPr>
        <xdr:cNvSpPr/>
      </xdr:nvSpPr>
      <xdr:spPr>
        <a:xfrm>
          <a:off x="13462000" y="294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118974</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3131800" y="303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47202</xdr:rowOff>
    </xdr:from>
    <xdr:to>
      <xdr:col>81</xdr:col>
      <xdr:colOff>95250</xdr:colOff>
      <xdr:row>16</xdr:row>
      <xdr:rowOff>148802</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6967200" y="279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19279</xdr:rowOff>
    </xdr:from>
    <xdr:ext cx="762000" cy="259045"/>
    <xdr:sp macro="" textlink="">
      <xdr:nvSpPr>
        <xdr:cNvPr id="469" name="将来負担の状況該当値テキスト">
          <a:extLst>
            <a:ext uri="{FF2B5EF4-FFF2-40B4-BE49-F238E27FC236}">
              <a16:creationId xmlns:a16="http://schemas.microsoft.com/office/drawing/2014/main" xmlns="" id="{00000000-0008-0000-0300-0000D5010000}"/>
            </a:ext>
          </a:extLst>
        </xdr:cNvPr>
        <xdr:cNvSpPr txBox="1"/>
      </xdr:nvSpPr>
      <xdr:spPr>
        <a:xfrm>
          <a:off x="17106900" y="276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169192</xdr:rowOff>
    </xdr:from>
    <xdr:to>
      <xdr:col>77</xdr:col>
      <xdr:colOff>95250</xdr:colOff>
      <xdr:row>17</xdr:row>
      <xdr:rowOff>99342</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6129000" y="291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84119</xdr:rowOff>
    </xdr:from>
    <xdr:ext cx="7366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5798800" y="2998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110208</xdr:rowOff>
    </xdr:from>
    <xdr:to>
      <xdr:col>73</xdr:col>
      <xdr:colOff>44450</xdr:colOff>
      <xdr:row>17</xdr:row>
      <xdr:rowOff>40358</xdr:rowOff>
    </xdr:to>
    <xdr:sp macro="" textlink="">
      <xdr:nvSpPr>
        <xdr:cNvPr id="472" name="楕円 471">
          <a:extLst>
            <a:ext uri="{FF2B5EF4-FFF2-40B4-BE49-F238E27FC236}">
              <a16:creationId xmlns:a16="http://schemas.microsoft.com/office/drawing/2014/main" xmlns="" id="{00000000-0008-0000-0300-0000D8010000}"/>
            </a:ext>
          </a:extLst>
        </xdr:cNvPr>
        <xdr:cNvSpPr/>
      </xdr:nvSpPr>
      <xdr:spPr>
        <a:xfrm>
          <a:off x="15240000" y="285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50535</xdr:rowOff>
    </xdr:from>
    <xdr:ext cx="762000" cy="259045"/>
    <xdr:sp macro="" textlink="">
      <xdr:nvSpPr>
        <xdr:cNvPr id="473" name="テキスト ボックス 472">
          <a:extLst>
            <a:ext uri="{FF2B5EF4-FFF2-40B4-BE49-F238E27FC236}">
              <a16:creationId xmlns:a16="http://schemas.microsoft.com/office/drawing/2014/main" xmlns="" id="{00000000-0008-0000-0300-0000D9010000}"/>
            </a:ext>
          </a:extLst>
        </xdr:cNvPr>
        <xdr:cNvSpPr txBox="1"/>
      </xdr:nvSpPr>
      <xdr:spPr>
        <a:xfrm>
          <a:off x="14909800" y="262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155646</xdr:rowOff>
    </xdr:from>
    <xdr:to>
      <xdr:col>68</xdr:col>
      <xdr:colOff>203200</xdr:colOff>
      <xdr:row>16</xdr:row>
      <xdr:rowOff>85796</xdr:rowOff>
    </xdr:to>
    <xdr:sp macro="" textlink="">
      <xdr:nvSpPr>
        <xdr:cNvPr id="474" name="楕円 473">
          <a:extLst>
            <a:ext uri="{FF2B5EF4-FFF2-40B4-BE49-F238E27FC236}">
              <a16:creationId xmlns:a16="http://schemas.microsoft.com/office/drawing/2014/main" xmlns="" id="{00000000-0008-0000-0300-0000DA010000}"/>
            </a:ext>
          </a:extLst>
        </xdr:cNvPr>
        <xdr:cNvSpPr/>
      </xdr:nvSpPr>
      <xdr:spPr>
        <a:xfrm>
          <a:off x="14351000" y="27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95973</xdr:rowOff>
    </xdr:from>
    <xdr:ext cx="762000" cy="259045"/>
    <xdr:sp macro="" textlink="">
      <xdr:nvSpPr>
        <xdr:cNvPr id="475" name="テキスト ボックス 474">
          <a:extLst>
            <a:ext uri="{FF2B5EF4-FFF2-40B4-BE49-F238E27FC236}">
              <a16:creationId xmlns:a16="http://schemas.microsoft.com/office/drawing/2014/main" xmlns="" id="{00000000-0008-0000-0300-0000DB010000}"/>
            </a:ext>
          </a:extLst>
        </xdr:cNvPr>
        <xdr:cNvSpPr txBox="1"/>
      </xdr:nvSpPr>
      <xdr:spPr>
        <a:xfrm>
          <a:off x="14020800" y="249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111407</xdr:rowOff>
    </xdr:from>
    <xdr:to>
      <xdr:col>64</xdr:col>
      <xdr:colOff>152400</xdr:colOff>
      <xdr:row>16</xdr:row>
      <xdr:rowOff>41557</xdr:rowOff>
    </xdr:to>
    <xdr:sp macro="" textlink="">
      <xdr:nvSpPr>
        <xdr:cNvPr id="476" name="楕円 475">
          <a:extLst>
            <a:ext uri="{FF2B5EF4-FFF2-40B4-BE49-F238E27FC236}">
              <a16:creationId xmlns:a16="http://schemas.microsoft.com/office/drawing/2014/main" xmlns="" id="{00000000-0008-0000-0300-0000DC010000}"/>
            </a:ext>
          </a:extLst>
        </xdr:cNvPr>
        <xdr:cNvSpPr/>
      </xdr:nvSpPr>
      <xdr:spPr>
        <a:xfrm>
          <a:off x="13462000" y="26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51734</xdr:rowOff>
    </xdr:from>
    <xdr:ext cx="762000" cy="259045"/>
    <xdr:sp macro="" textlink="">
      <xdr:nvSpPr>
        <xdr:cNvPr id="477" name="テキスト ボックス 476">
          <a:extLst>
            <a:ext uri="{FF2B5EF4-FFF2-40B4-BE49-F238E27FC236}">
              <a16:creationId xmlns:a16="http://schemas.microsoft.com/office/drawing/2014/main" xmlns="" id="{00000000-0008-0000-0300-0000DD010000}"/>
            </a:ext>
          </a:extLst>
        </xdr:cNvPr>
        <xdr:cNvSpPr txBox="1"/>
      </xdr:nvSpPr>
      <xdr:spPr>
        <a:xfrm>
          <a:off x="13131800" y="245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熊本県氷川町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11,334
11,154
33.36
8,047,123
7,346,109
670,679
4,332,750
6,745,488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経常収支比率は前年度よりも</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ポイント低下し、類似団体の中では平均的な水準を維持している。平成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当初から行政改革実施計画に基づく人員の削減を行った結果、計画の目標値を達成しているが、権限移譲等に加え新型コロナウイルス感染症対応により職員の事務量は増加傾向にある。今後も、引き続き適正な人員管理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119380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277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153670</xdr:rowOff>
    </xdr:from>
    <xdr:to>
      <xdr:col>24</xdr:col>
      <xdr:colOff>25400</xdr:colOff>
      <xdr:row>36</xdr:row>
      <xdr:rowOff>81280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1544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111777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27940</xdr:rowOff>
    </xdr:from>
    <xdr:to>
      <xdr:col>19</xdr:col>
      <xdr:colOff>187325</xdr:colOff>
      <xdr:row>36</xdr:row>
      <xdr:rowOff>81280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200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45720</xdr:rowOff>
    </xdr:from>
    <xdr:to>
      <xdr:col>20</xdr:col>
      <xdr:colOff>38100</xdr:colOff>
      <xdr:row>36</xdr:row>
      <xdr:rowOff>147320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132097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30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27940</xdr:rowOff>
    </xdr:from>
    <xdr:to>
      <xdr:col>15</xdr:col>
      <xdr:colOff>98425</xdr:colOff>
      <xdr:row>36</xdr:row>
      <xdr:rowOff>50800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200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80010</xdr:rowOff>
    </xdr:from>
    <xdr:to>
      <xdr:col>15</xdr:col>
      <xdr:colOff>149225</xdr:colOff>
      <xdr:row>36</xdr:row>
      <xdr:rowOff>10160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20337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168910</xdr:rowOff>
    </xdr:from>
    <xdr:to>
      <xdr:col>11</xdr:col>
      <xdr:colOff>9525</xdr:colOff>
      <xdr:row>36</xdr:row>
      <xdr:rowOff>50800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169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161307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102870</xdr:rowOff>
    </xdr:from>
    <xdr:to>
      <xdr:col>24</xdr:col>
      <xdr:colOff>76200</xdr:colOff>
      <xdr:row>36</xdr:row>
      <xdr:rowOff>33020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74947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148590</xdr:rowOff>
    </xdr:from>
    <xdr:to>
      <xdr:col>15</xdr:col>
      <xdr:colOff>149225</xdr:colOff>
      <xdr:row>36</xdr:row>
      <xdr:rowOff>78740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63517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86377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33037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類似団体の平均値と比較してやや低い数値で推移してきたが、令和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下し、類似団体平均値を上回った。地方公務員法の改正に伴う非常勤職員の整理やふるさと納税の拡充に伴う委託料の増加が要因の一つであるが、需用費や委託料などの経常経費削減に引き続き重点を置き、徹底した事務事業の合理化を進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154214</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200729"/>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48079</xdr:rowOff>
    </xdr:from>
    <xdr:to>
      <xdr:col>82</xdr:col>
      <xdr:colOff>107950</xdr:colOff>
      <xdr:row>17</xdr:row>
      <xdr:rowOff>80736</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flipV="1">
          <a:off x="15671800" y="29627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152598</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136071</xdr:rowOff>
    </xdr:from>
    <xdr:to>
      <xdr:col>82</xdr:col>
      <xdr:colOff>158750</xdr:colOff>
      <xdr:row>17</xdr:row>
      <xdr:rowOff>66221</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15421</xdr:rowOff>
    </xdr:from>
    <xdr:to>
      <xdr:col>78</xdr:col>
      <xdr:colOff>69850</xdr:colOff>
      <xdr:row>17</xdr:row>
      <xdr:rowOff>80736</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4782800" y="29300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15421</xdr:rowOff>
    </xdr:from>
    <xdr:to>
      <xdr:col>73</xdr:col>
      <xdr:colOff>180975</xdr:colOff>
      <xdr:row>17</xdr:row>
      <xdr:rowOff>26307</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flipV="1">
          <a:off x="13893800" y="29300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62593</xdr:rowOff>
    </xdr:from>
    <xdr:to>
      <xdr:col>74</xdr:col>
      <xdr:colOff>31750</xdr:colOff>
      <xdr:row>17</xdr:row>
      <xdr:rowOff>164193</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148970</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26307</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a:off x="13004800" y="2908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94541</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72770</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140806</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88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29936</xdr:rowOff>
    </xdr:from>
    <xdr:to>
      <xdr:col>78</xdr:col>
      <xdr:colOff>120650</xdr:colOff>
      <xdr:row>17</xdr:row>
      <xdr:rowOff>131536</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136071</xdr:rowOff>
    </xdr:from>
    <xdr:to>
      <xdr:col>74</xdr:col>
      <xdr:colOff>31750</xdr:colOff>
      <xdr:row>17</xdr:row>
      <xdr:rowOff>66221</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146957</xdr:rowOff>
    </xdr:from>
    <xdr:to>
      <xdr:col>69</xdr:col>
      <xdr:colOff>142875</xdr:colOff>
      <xdr:row>17</xdr:row>
      <xdr:rowOff>77107</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全国、県平均を大きく下回っているが、類似団体との比較では高い水準で推移している。児童福祉費に係る扶助費の総額が増加傾向にあるが、令和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年度の扶助費割合は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下降した。なお、少子化対策として実施しているこども医療費助成制度等の施策を積極的、継続的に実施していることから、今後も同程度で推移する見込みである。行政評価等を活用した施策の重点化により効果的な福祉事業に取り組み、扶助費の更なる適正化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62</xdr:row>
      <xdr:rowOff>12700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60</xdr:row>
      <xdr:rowOff>12700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flipV="1">
          <a:off x="3987800" y="100711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xdr:rowOff>
    </xdr:from>
    <xdr:to>
      <xdr:col>19</xdr:col>
      <xdr:colOff>187325</xdr:colOff>
      <xdr:row>60</xdr:row>
      <xdr:rowOff>81280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flipV="1">
          <a:off x="3098800" y="10299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64770</xdr:rowOff>
    </xdr:from>
    <xdr:to>
      <xdr:col>20</xdr:col>
      <xdr:colOff>38100</xdr:colOff>
      <xdr:row>57</xdr:row>
      <xdr:rowOff>166370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5097</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35560</xdr:rowOff>
    </xdr:from>
    <xdr:to>
      <xdr:col>15</xdr:col>
      <xdr:colOff>98425</xdr:colOff>
      <xdr:row>60</xdr:row>
      <xdr:rowOff>81280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2209800" y="10322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53340</xdr:rowOff>
    </xdr:from>
    <xdr:to>
      <xdr:col>15</xdr:col>
      <xdr:colOff>149225</xdr:colOff>
      <xdr:row>58</xdr:row>
      <xdr:rowOff>154940</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3048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165117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35560</xdr:rowOff>
    </xdr:from>
    <xdr:to>
      <xdr:col>11</xdr:col>
      <xdr:colOff>9525</xdr:colOff>
      <xdr:row>60</xdr:row>
      <xdr:rowOff>81280</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flipV="1">
          <a:off x="1320800" y="10322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165117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30480</xdr:rowOff>
    </xdr:from>
    <xdr:to>
      <xdr:col>6</xdr:col>
      <xdr:colOff>171450</xdr:colOff>
      <xdr:row>58</xdr:row>
      <xdr:rowOff>132080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1270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142257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133350</xdr:rowOff>
    </xdr:from>
    <xdr:to>
      <xdr:col>20</xdr:col>
      <xdr:colOff>38100</xdr:colOff>
      <xdr:row>60</xdr:row>
      <xdr:rowOff>63500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48277</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30480</xdr:rowOff>
    </xdr:from>
    <xdr:to>
      <xdr:col>15</xdr:col>
      <xdr:colOff>149225</xdr:colOff>
      <xdr:row>60</xdr:row>
      <xdr:rowOff>132080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048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116857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156210</xdr:rowOff>
    </xdr:from>
    <xdr:to>
      <xdr:col>11</xdr:col>
      <xdr:colOff>60325</xdr:colOff>
      <xdr:row>60</xdr:row>
      <xdr:rowOff>86360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2159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71137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30480</xdr:rowOff>
    </xdr:from>
    <xdr:to>
      <xdr:col>6</xdr:col>
      <xdr:colOff>171450</xdr:colOff>
      <xdr:row>60</xdr:row>
      <xdr:rowOff>132080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1270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116857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介護保険特別会計への繰出金が</a:t>
          </a:r>
          <a:r>
            <a:rPr kumimoji="1" lang="en-US" altLang="ja-JP" sz="1300">
              <a:latin typeface="ＭＳ Ｐゴシック" panose="020B0600070205080204" pitchFamily="50" charset="-128"/>
              <a:ea typeface="ＭＳ Ｐゴシック" panose="020B0600070205080204" pitchFamily="50" charset="-128"/>
            </a:rPr>
            <a:t>11,453</a:t>
          </a:r>
          <a:r>
            <a:rPr kumimoji="1" lang="ja-JP" altLang="en-US" sz="1300">
              <a:latin typeface="ＭＳ Ｐゴシック" panose="020B0600070205080204" pitchFamily="50" charset="-128"/>
              <a:ea typeface="ＭＳ Ｐゴシック" panose="020B0600070205080204" pitchFamily="50" charset="-128"/>
            </a:rPr>
            <a:t>万円減少したことなどで前年度に比べ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低下した。しかしながら、国、県、類似団体の平均値と比較しても高い水準で推移しており、下水道事業における施設の老朽化による維持補修費増や、他会計に対する操出金の増が見込まれることから、継続的かつ効率的な維持管理を行い、財政負担の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xmlns=""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158750</xdr:rowOff>
    </xdr:from>
    <xdr:to>
      <xdr:col>82</xdr:col>
      <xdr:colOff>107950</xdr:colOff>
      <xdr:row>62</xdr:row>
      <xdr:rowOff>63500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6510000" y="9245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a:extLst>
            <a:ext uri="{FF2B5EF4-FFF2-40B4-BE49-F238E27FC236}">
              <a16:creationId xmlns:a16="http://schemas.microsoft.com/office/drawing/2014/main" xmlns="" id="{00000000-0008-0000-0400-0000F5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73677</xdr:rowOff>
    </xdr:from>
    <xdr:ext cx="762000" cy="259045"/>
    <xdr:sp macro="" textlink="">
      <xdr:nvSpPr>
        <xdr:cNvPr id="247" name="その他最大値テキスト">
          <a:extLst>
            <a:ext uri="{FF2B5EF4-FFF2-40B4-BE49-F238E27FC236}">
              <a16:creationId xmlns:a16="http://schemas.microsoft.com/office/drawing/2014/main" xmlns="" id="{00000000-0008-0000-0400-0000F7000000}"/>
            </a:ext>
          </a:extLst>
        </xdr:cNvPr>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158750</xdr:rowOff>
    </xdr:from>
    <xdr:to>
      <xdr:col>82</xdr:col>
      <xdr:colOff>196850</xdr:colOff>
      <xdr:row>53</xdr:row>
      <xdr:rowOff>158750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95250</xdr:rowOff>
    </xdr:from>
    <xdr:to>
      <xdr:col>82</xdr:col>
      <xdr:colOff>107950</xdr:colOff>
      <xdr:row>62</xdr:row>
      <xdr:rowOff>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flipV="1">
          <a:off x="15671800" y="10553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50" name="その他平均値テキスト">
          <a:extLst>
            <a:ext uri="{FF2B5EF4-FFF2-40B4-BE49-F238E27FC236}">
              <a16:creationId xmlns:a16="http://schemas.microsoft.com/office/drawing/2014/main" xmlns="" id="{00000000-0008-0000-0400-0000FA000000}"/>
            </a:ext>
          </a:extLst>
        </xdr:cNvPr>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133350</xdr:rowOff>
    </xdr:from>
    <xdr:to>
      <xdr:col>78</xdr:col>
      <xdr:colOff>69850</xdr:colOff>
      <xdr:row>62</xdr:row>
      <xdr:rowOff>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4782800" y="1059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50800</xdr:rowOff>
    </xdr:from>
    <xdr:to>
      <xdr:col>78</xdr:col>
      <xdr:colOff>120650</xdr:colOff>
      <xdr:row>58</xdr:row>
      <xdr:rowOff>152400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5621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6350</xdr:rowOff>
    </xdr:from>
    <xdr:to>
      <xdr:col>73</xdr:col>
      <xdr:colOff>180975</xdr:colOff>
      <xdr:row>61</xdr:row>
      <xdr:rowOff>133350</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3893800" y="10464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25400</xdr:rowOff>
    </xdr:from>
    <xdr:to>
      <xdr:col>69</xdr:col>
      <xdr:colOff>92075</xdr:colOff>
      <xdr:row>61</xdr:row>
      <xdr:rowOff>6350</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a:off x="13004800" y="10312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168927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3512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165100</xdr:rowOff>
    </xdr:from>
    <xdr:to>
      <xdr:col>65</xdr:col>
      <xdr:colOff>53975</xdr:colOff>
      <xdr:row>59</xdr:row>
      <xdr:rowOff>95250</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29540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44450</xdr:rowOff>
    </xdr:from>
    <xdr:to>
      <xdr:col>82</xdr:col>
      <xdr:colOff>158750</xdr:colOff>
      <xdr:row>61</xdr:row>
      <xdr:rowOff>146050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6459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61</xdr:row>
      <xdr:rowOff>16527</xdr:rowOff>
    </xdr:from>
    <xdr:ext cx="762000" cy="259045"/>
    <xdr:sp macro="" textlink="">
      <xdr:nvSpPr>
        <xdr:cNvPr id="269" name="その他該当値テキスト">
          <a:extLst>
            <a:ext uri="{FF2B5EF4-FFF2-40B4-BE49-F238E27FC236}">
              <a16:creationId xmlns:a16="http://schemas.microsoft.com/office/drawing/2014/main" xmlns="" id="{00000000-0008-0000-0400-00000D010000}"/>
            </a:ext>
          </a:extLst>
        </xdr:cNvPr>
        <xdr:cNvSpPr txBox="1"/>
      </xdr:nvSpPr>
      <xdr:spPr>
        <a:xfrm>
          <a:off x="1659890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120650</xdr:rowOff>
    </xdr:from>
    <xdr:to>
      <xdr:col>78</xdr:col>
      <xdr:colOff>120650</xdr:colOff>
      <xdr:row>62</xdr:row>
      <xdr:rowOff>50800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56210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62</xdr:row>
      <xdr:rowOff>35577</xdr:rowOff>
    </xdr:from>
    <xdr:ext cx="7366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5290800" y="1066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82550</xdr:rowOff>
    </xdr:from>
    <xdr:to>
      <xdr:col>74</xdr:col>
      <xdr:colOff>31750</xdr:colOff>
      <xdr:row>62</xdr:row>
      <xdr:rowOff>12700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47320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168927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44018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127000</xdr:rowOff>
    </xdr:from>
    <xdr:to>
      <xdr:col>69</xdr:col>
      <xdr:colOff>142875</xdr:colOff>
      <xdr:row>61</xdr:row>
      <xdr:rowOff>57150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3843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41927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35128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146050</xdr:rowOff>
    </xdr:from>
    <xdr:to>
      <xdr:col>65</xdr:col>
      <xdr:colOff>53975</xdr:colOff>
      <xdr:row>60</xdr:row>
      <xdr:rowOff>76200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295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60977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2623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ポイント低下し、類似団体と比較しても</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ポイント低い水準となっている。補助費等総額としては、前年度に比べて減となったが、特別定額給付金の皆減によるもので、地方バス対策補助金の増（</a:t>
          </a:r>
          <a:r>
            <a:rPr kumimoji="1" lang="en-US" altLang="ja-JP" sz="1300">
              <a:latin typeface="ＭＳ Ｐゴシック" panose="020B0600070205080204" pitchFamily="50" charset="-128"/>
              <a:ea typeface="ＭＳ Ｐゴシック" panose="020B0600070205080204" pitchFamily="50" charset="-128"/>
            </a:rPr>
            <a:t>7,192</a:t>
          </a:r>
          <a:r>
            <a:rPr kumimoji="1" lang="ja-JP" altLang="en-US" sz="1300">
              <a:latin typeface="ＭＳ Ｐゴシック" panose="020B0600070205080204" pitchFamily="50" charset="-128"/>
              <a:ea typeface="ＭＳ Ｐゴシック" panose="020B0600070205080204" pitchFamily="50" charset="-128"/>
            </a:rPr>
            <a:t>千円増）や一時預かり事業補助金（</a:t>
          </a:r>
          <a:r>
            <a:rPr kumimoji="1" lang="en-US" altLang="ja-JP" sz="1300">
              <a:latin typeface="ＭＳ Ｐゴシック" panose="020B0600070205080204" pitchFamily="50" charset="-128"/>
              <a:ea typeface="ＭＳ Ｐゴシック" panose="020B0600070205080204" pitchFamily="50" charset="-128"/>
            </a:rPr>
            <a:t>3,655</a:t>
          </a:r>
          <a:r>
            <a:rPr kumimoji="1" lang="ja-JP" altLang="en-US" sz="1300">
              <a:latin typeface="ＭＳ Ｐゴシック" panose="020B0600070205080204" pitchFamily="50" charset="-128"/>
              <a:ea typeface="ＭＳ Ｐゴシック" panose="020B0600070205080204" pitchFamily="50" charset="-128"/>
            </a:rPr>
            <a:t>千円増）による経常一般補助費は</a:t>
          </a:r>
          <a:r>
            <a:rPr kumimoji="1" lang="en-US" altLang="ja-JP" sz="1300">
              <a:latin typeface="ＭＳ Ｐゴシック" panose="020B0600070205080204" pitchFamily="50" charset="-128"/>
              <a:ea typeface="ＭＳ Ｐゴシック" panose="020B0600070205080204" pitchFamily="50" charset="-128"/>
            </a:rPr>
            <a:t>7,831</a:t>
          </a:r>
          <a:r>
            <a:rPr kumimoji="1" lang="ja-JP" altLang="en-US" sz="1300">
              <a:latin typeface="ＭＳ Ｐゴシック" panose="020B0600070205080204" pitchFamily="50" charset="-128"/>
              <a:ea typeface="ＭＳ Ｐゴシック" panose="020B0600070205080204" pitchFamily="50" charset="-128"/>
            </a:rPr>
            <a:t>千円増となった。行政評価等を活用した各種補助金等の見直しなどに取組むなど経費縮減を図る。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xmlns=""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35560</xdr:rowOff>
    </xdr:from>
    <xdr:to>
      <xdr:col>82</xdr:col>
      <xdr:colOff>107950</xdr:colOff>
      <xdr:row>40</xdr:row>
      <xdr:rowOff>52705</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flipV="1">
          <a:off x="16510000" y="569341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24782</xdr:rowOff>
    </xdr:from>
    <xdr:ext cx="762000" cy="259045"/>
    <xdr:sp macro="" textlink="">
      <xdr:nvSpPr>
        <xdr:cNvPr id="302" name="補助費等最小値テキスト">
          <a:extLst>
            <a:ext uri="{FF2B5EF4-FFF2-40B4-BE49-F238E27FC236}">
              <a16:creationId xmlns:a16="http://schemas.microsoft.com/office/drawing/2014/main" xmlns="" id="{00000000-0008-0000-0400-00002E010000}"/>
            </a:ext>
          </a:extLst>
        </xdr:cNvPr>
        <xdr:cNvSpPr txBox="1"/>
      </xdr:nvSpPr>
      <xdr:spPr>
        <a:xfrm>
          <a:off x="16598900" y="688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52705</xdr:rowOff>
    </xdr:from>
    <xdr:to>
      <xdr:col>82</xdr:col>
      <xdr:colOff>196850</xdr:colOff>
      <xdr:row>40</xdr:row>
      <xdr:rowOff>52705</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6421100" y="691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121937</xdr:rowOff>
    </xdr:from>
    <xdr:ext cx="762000" cy="259045"/>
    <xdr:sp macro="" textlink="">
      <xdr:nvSpPr>
        <xdr:cNvPr id="304" name="補助費等最大値テキスト">
          <a:extLst>
            <a:ext uri="{FF2B5EF4-FFF2-40B4-BE49-F238E27FC236}">
              <a16:creationId xmlns:a16="http://schemas.microsoft.com/office/drawing/2014/main" xmlns="" id="{00000000-0008-0000-0400-000030010000}"/>
            </a:ext>
          </a:extLst>
        </xdr:cNvPr>
        <xdr:cNvSpPr txBox="1"/>
      </xdr:nvSpPr>
      <xdr:spPr>
        <a:xfrm>
          <a:off x="16598900" y="543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35560</xdr:rowOff>
    </xdr:from>
    <xdr:to>
      <xdr:col>82</xdr:col>
      <xdr:colOff>196850</xdr:colOff>
      <xdr:row>33</xdr:row>
      <xdr:rowOff>35560</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6421100" y="569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149860</xdr:rowOff>
    </xdr:from>
    <xdr:to>
      <xdr:col>82</xdr:col>
      <xdr:colOff>107950</xdr:colOff>
      <xdr:row>36</xdr:row>
      <xdr:rowOff>12700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flipV="1">
          <a:off x="15671800" y="61506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139717</xdr:rowOff>
    </xdr:from>
    <xdr:ext cx="762000" cy="259045"/>
    <xdr:sp macro="" textlink="">
      <xdr:nvSpPr>
        <xdr:cNvPr id="307" name="補助費等平均値テキスト">
          <a:extLst>
            <a:ext uri="{FF2B5EF4-FFF2-40B4-BE49-F238E27FC236}">
              <a16:creationId xmlns:a16="http://schemas.microsoft.com/office/drawing/2014/main" xmlns="" id="{00000000-0008-0000-0400-000033010000}"/>
            </a:ext>
          </a:extLst>
        </xdr:cNvPr>
        <xdr:cNvSpPr txBox="1"/>
      </xdr:nvSpPr>
      <xdr:spPr>
        <a:xfrm>
          <a:off x="16598900" y="61404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167640</xdr:rowOff>
    </xdr:from>
    <xdr:to>
      <xdr:col>82</xdr:col>
      <xdr:colOff>158750</xdr:colOff>
      <xdr:row>36</xdr:row>
      <xdr:rowOff>97790</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64592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92710</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4782800" y="618490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161925</xdr:rowOff>
    </xdr:from>
    <xdr:to>
      <xdr:col>78</xdr:col>
      <xdr:colOff>120650</xdr:colOff>
      <xdr:row>36</xdr:row>
      <xdr:rowOff>92075</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5621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76852</xdr:rowOff>
    </xdr:from>
    <xdr:ext cx="7366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5290800" y="624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64135</xdr:rowOff>
    </xdr:from>
    <xdr:to>
      <xdr:col>73</xdr:col>
      <xdr:colOff>180975</xdr:colOff>
      <xdr:row>36</xdr:row>
      <xdr:rowOff>92710</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3893800" y="62363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19050</xdr:rowOff>
    </xdr:from>
    <xdr:to>
      <xdr:col>74</xdr:col>
      <xdr:colOff>31750</xdr:colOff>
      <xdr:row>36</xdr:row>
      <xdr:rowOff>120650</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4732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130827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4401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24130</xdr:rowOff>
    </xdr:from>
    <xdr:to>
      <xdr:col>69</xdr:col>
      <xdr:colOff>92075</xdr:colOff>
      <xdr:row>36</xdr:row>
      <xdr:rowOff>64135</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a:off x="13004800" y="61963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127635</xdr:rowOff>
    </xdr:from>
    <xdr:to>
      <xdr:col>69</xdr:col>
      <xdr:colOff>142875</xdr:colOff>
      <xdr:row>36</xdr:row>
      <xdr:rowOff>57785</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38430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67962</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3512800" y="589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116205</xdr:rowOff>
    </xdr:from>
    <xdr:to>
      <xdr:col>65</xdr:col>
      <xdr:colOff>53975</xdr:colOff>
      <xdr:row>36</xdr:row>
      <xdr:rowOff>46355</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2954000" y="61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56532</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2623800" y="588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64592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115587</xdr:rowOff>
    </xdr:from>
    <xdr:ext cx="762000" cy="259045"/>
    <xdr:sp macro="" textlink="">
      <xdr:nvSpPr>
        <xdr:cNvPr id="326" name="補助費等該当値テキスト">
          <a:extLst>
            <a:ext uri="{FF2B5EF4-FFF2-40B4-BE49-F238E27FC236}">
              <a16:creationId xmlns:a16="http://schemas.microsoft.com/office/drawing/2014/main" xmlns="" id="{00000000-0008-0000-0400-000046010000}"/>
            </a:ext>
          </a:extLst>
        </xdr:cNvPr>
        <xdr:cNvSpPr txBox="1"/>
      </xdr:nvSpPr>
      <xdr:spPr>
        <a:xfrm>
          <a:off x="16598900" y="594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41910</xdr:rowOff>
    </xdr:from>
    <xdr:to>
      <xdr:col>74</xdr:col>
      <xdr:colOff>31750</xdr:colOff>
      <xdr:row>36</xdr:row>
      <xdr:rowOff>143510</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4732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128287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4401800"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13335</xdr:rowOff>
    </xdr:from>
    <xdr:to>
      <xdr:col>69</xdr:col>
      <xdr:colOff>142875</xdr:colOff>
      <xdr:row>36</xdr:row>
      <xdr:rowOff>114935</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3843000" y="61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99712</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3512800" y="627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144780</xdr:rowOff>
    </xdr:from>
    <xdr:to>
      <xdr:col>65</xdr:col>
      <xdr:colOff>53975</xdr:colOff>
      <xdr:row>36</xdr:row>
      <xdr:rowOff>74930</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29540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59707</xdr:rowOff>
    </xdr:from>
    <xdr:ext cx="7620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2623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ポイント上昇し、全国、県平均よりも高い水準で、類似団体の平均値と比べても</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ポイント高い状況にある。大型事業の実施に伴う起債の償還の開始により公債費は増加する見込みであるが、今後も事業厳選等により起債の抑制に努めるなど、公債費負担の軽減を図っていく。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xmlns=""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24130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flipV="1">
          <a:off x="4826000" y="1258570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167657</xdr:rowOff>
    </xdr:from>
    <xdr:ext cx="762000" cy="259045"/>
    <xdr:sp macro="" textlink="">
      <xdr:nvSpPr>
        <xdr:cNvPr id="359" name="公債費最小値テキスト">
          <a:extLst>
            <a:ext uri="{FF2B5EF4-FFF2-40B4-BE49-F238E27FC236}">
              <a16:creationId xmlns:a16="http://schemas.microsoft.com/office/drawing/2014/main" xmlns="" id="{00000000-0008-0000-0400-000067010000}"/>
            </a:ext>
          </a:extLst>
        </xdr:cNvPr>
        <xdr:cNvSpPr txBox="1"/>
      </xdr:nvSpPr>
      <xdr:spPr>
        <a:xfrm>
          <a:off x="4914900" y="1371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24130</xdr:rowOff>
    </xdr:from>
    <xdr:to>
      <xdr:col>24</xdr:col>
      <xdr:colOff>114300</xdr:colOff>
      <xdr:row>80</xdr:row>
      <xdr:rowOff>24130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37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a:extLst>
            <a:ext uri="{FF2B5EF4-FFF2-40B4-BE49-F238E27FC236}">
              <a16:creationId xmlns:a16="http://schemas.microsoft.com/office/drawing/2014/main" xmlns="" id="{00000000-0008-0000-0400-000069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127000</xdr:rowOff>
    </xdr:from>
    <xdr:to>
      <xdr:col>24</xdr:col>
      <xdr:colOff>25400</xdr:colOff>
      <xdr:row>77</xdr:row>
      <xdr:rowOff>161289</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3987800" y="133286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7002</xdr:rowOff>
    </xdr:from>
    <xdr:ext cx="762000" cy="259045"/>
    <xdr:sp macro="" textlink="">
      <xdr:nvSpPr>
        <xdr:cNvPr id="364" name="公債費平均値テキスト">
          <a:extLst>
            <a:ext uri="{FF2B5EF4-FFF2-40B4-BE49-F238E27FC236}">
              <a16:creationId xmlns:a16="http://schemas.microsoft.com/office/drawing/2014/main" xmlns="" id="{00000000-0008-0000-0400-00006C010000}"/>
            </a:ext>
          </a:extLst>
        </xdr:cNvPr>
        <xdr:cNvSpPr txBox="1"/>
      </xdr:nvSpPr>
      <xdr:spPr>
        <a:xfrm>
          <a:off x="4914900" y="12865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161925</xdr:rowOff>
    </xdr:from>
    <xdr:to>
      <xdr:col>24</xdr:col>
      <xdr:colOff>76200</xdr:colOff>
      <xdr:row>76</xdr:row>
      <xdr:rowOff>92075</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47752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161289</xdr:rowOff>
    </xdr:from>
    <xdr:to>
      <xdr:col>19</xdr:col>
      <xdr:colOff>187325</xdr:colOff>
      <xdr:row>77</xdr:row>
      <xdr:rowOff>127000</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3098800" y="1319148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52705</xdr:rowOff>
    </xdr:from>
    <xdr:to>
      <xdr:col>15</xdr:col>
      <xdr:colOff>98425</xdr:colOff>
      <xdr:row>76</xdr:row>
      <xdr:rowOff>161289</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2209800" y="13082905"/>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52705</xdr:rowOff>
    </xdr:from>
    <xdr:to>
      <xdr:col>11</xdr:col>
      <xdr:colOff>9525</xdr:colOff>
      <xdr:row>76</xdr:row>
      <xdr:rowOff>104139</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1320800" y="1308290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82566</xdr:rowOff>
    </xdr:from>
    <xdr:ext cx="762000" cy="259045"/>
    <xdr:sp macro="" textlink="">
      <xdr:nvSpPr>
        <xdr:cNvPr id="383" name="公債費該当値テキスト">
          <a:extLst>
            <a:ext uri="{FF2B5EF4-FFF2-40B4-BE49-F238E27FC236}">
              <a16:creationId xmlns:a16="http://schemas.microsoft.com/office/drawing/2014/main" xmlns="" id="{00000000-0008-0000-0400-00007F010000}"/>
            </a:ext>
          </a:extLst>
        </xdr:cNvPr>
        <xdr:cNvSpPr txBox="1"/>
      </xdr:nvSpPr>
      <xdr:spPr>
        <a:xfrm>
          <a:off x="4914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76200</xdr:rowOff>
    </xdr:from>
    <xdr:to>
      <xdr:col>20</xdr:col>
      <xdr:colOff>38100</xdr:colOff>
      <xdr:row>78</xdr:row>
      <xdr:rowOff>6350</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3937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162577</xdr:rowOff>
    </xdr:from>
    <xdr:ext cx="7366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606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110489</xdr:rowOff>
    </xdr:from>
    <xdr:to>
      <xdr:col>15</xdr:col>
      <xdr:colOff>149225</xdr:colOff>
      <xdr:row>77</xdr:row>
      <xdr:rowOff>40639</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3048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1905</xdr:rowOff>
    </xdr:from>
    <xdr:to>
      <xdr:col>11</xdr:col>
      <xdr:colOff>60325</xdr:colOff>
      <xdr:row>76</xdr:row>
      <xdr:rowOff>103505</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2159000" y="13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113682</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828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経費で昨年度に比べて経常収支は横ばいか低下している。これまでも一般財源確保に向けた積極的な取組みや経常経費の検証・見直しを行ってきたところであり、一定の効果が表れているものと考える。今後はさらに各種補助金の見直しや公共施設管理の合理化を進めていくと共に、下水道事業会計における独立採算の原則に立ち返った料金値上げ等により財政健全化を推進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xmlns=""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128633</xdr:rowOff>
    </xdr:from>
    <xdr:to>
      <xdr:col>82</xdr:col>
      <xdr:colOff>107950</xdr:colOff>
      <xdr:row>81</xdr:row>
      <xdr:rowOff>43724</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flipV="1">
          <a:off x="16510000" y="12644483"/>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15801</xdr:rowOff>
    </xdr:from>
    <xdr:ext cx="762000" cy="259045"/>
    <xdr:sp macro="" textlink="">
      <xdr:nvSpPr>
        <xdr:cNvPr id="422" name="公債費以外最小値テキスト">
          <a:extLst>
            <a:ext uri="{FF2B5EF4-FFF2-40B4-BE49-F238E27FC236}">
              <a16:creationId xmlns:a16="http://schemas.microsoft.com/office/drawing/2014/main" xmlns="" id="{00000000-0008-0000-0400-0000A6010000}"/>
            </a:ext>
          </a:extLst>
        </xdr:cNvPr>
        <xdr:cNvSpPr txBox="1"/>
      </xdr:nvSpPr>
      <xdr:spPr>
        <a:xfrm>
          <a:off x="16598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43724</xdr:rowOff>
    </xdr:from>
    <xdr:to>
      <xdr:col>82</xdr:col>
      <xdr:colOff>196850</xdr:colOff>
      <xdr:row>81</xdr:row>
      <xdr:rowOff>43724</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6421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43560</xdr:rowOff>
    </xdr:from>
    <xdr:ext cx="762000" cy="259045"/>
    <xdr:sp macro="" textlink="">
      <xdr:nvSpPr>
        <xdr:cNvPr id="424" name="公債費以外最大値テキスト">
          <a:extLst>
            <a:ext uri="{FF2B5EF4-FFF2-40B4-BE49-F238E27FC236}">
              <a16:creationId xmlns:a16="http://schemas.microsoft.com/office/drawing/2014/main" xmlns="" id="{00000000-0008-0000-0400-0000A8010000}"/>
            </a:ext>
          </a:extLst>
        </xdr:cNvPr>
        <xdr:cNvSpPr txBox="1"/>
      </xdr:nvSpPr>
      <xdr:spPr>
        <a:xfrm>
          <a:off x="16598900" y="1238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128633</xdr:rowOff>
    </xdr:from>
    <xdr:to>
      <xdr:col>82</xdr:col>
      <xdr:colOff>196850</xdr:colOff>
      <xdr:row>73</xdr:row>
      <xdr:rowOff>128633</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6421100" y="12644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144962</xdr:rowOff>
    </xdr:from>
    <xdr:to>
      <xdr:col>82</xdr:col>
      <xdr:colOff>107950</xdr:colOff>
      <xdr:row>81</xdr:row>
      <xdr:rowOff>50256</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flipV="1">
          <a:off x="15671800" y="13689512"/>
          <a:ext cx="8382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133548</xdr:rowOff>
    </xdr:from>
    <xdr:ext cx="762000" cy="259045"/>
    <xdr:sp macro="" textlink="">
      <xdr:nvSpPr>
        <xdr:cNvPr id="427" name="公債費以外平均値テキスト">
          <a:extLst>
            <a:ext uri="{FF2B5EF4-FFF2-40B4-BE49-F238E27FC236}">
              <a16:creationId xmlns:a16="http://schemas.microsoft.com/office/drawing/2014/main" xmlns="" id="{00000000-0008-0000-0400-0000AB010000}"/>
            </a:ext>
          </a:extLst>
        </xdr:cNvPr>
        <xdr:cNvSpPr txBox="1"/>
      </xdr:nvSpPr>
      <xdr:spPr>
        <a:xfrm>
          <a:off x="16598900" y="1316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117021</xdr:rowOff>
    </xdr:from>
    <xdr:to>
      <xdr:col>82</xdr:col>
      <xdr:colOff>158750</xdr:colOff>
      <xdr:row>78</xdr:row>
      <xdr:rowOff>47171</xdr:rowOff>
    </xdr:to>
    <xdr:sp macro="" textlink="">
      <xdr:nvSpPr>
        <xdr:cNvPr id="428" name="フローチャート: 判断 427">
          <a:extLst>
            <a:ext uri="{FF2B5EF4-FFF2-40B4-BE49-F238E27FC236}">
              <a16:creationId xmlns:a16="http://schemas.microsoft.com/office/drawing/2014/main" xmlns="" id="{00000000-0008-0000-0400-0000AC010000}"/>
            </a:ext>
          </a:extLst>
        </xdr:cNvPr>
        <xdr:cNvSpPr/>
      </xdr:nvSpPr>
      <xdr:spPr>
        <a:xfrm>
          <a:off x="164592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50256</xdr:rowOff>
    </xdr:from>
    <xdr:to>
      <xdr:col>78</xdr:col>
      <xdr:colOff>69850</xdr:colOff>
      <xdr:row>81</xdr:row>
      <xdr:rowOff>56787</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flipV="1">
          <a:off x="14782800" y="139377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128451</xdr:rowOff>
    </xdr:from>
    <xdr:to>
      <xdr:col>78</xdr:col>
      <xdr:colOff>120650</xdr:colOff>
      <xdr:row>79</xdr:row>
      <xdr:rowOff>58601</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56210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68778</xdr:rowOff>
    </xdr:from>
    <xdr:ext cx="7366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5290800" y="13270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143329</xdr:rowOff>
    </xdr:from>
    <xdr:to>
      <xdr:col>73</xdr:col>
      <xdr:colOff>180975</xdr:colOff>
      <xdr:row>81</xdr:row>
      <xdr:rowOff>56787</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3893800" y="13859329"/>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141514</xdr:rowOff>
    </xdr:from>
    <xdr:to>
      <xdr:col>74</xdr:col>
      <xdr:colOff>31750</xdr:colOff>
      <xdr:row>79</xdr:row>
      <xdr:rowOff>71664</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4732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81841</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4401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138430</xdr:rowOff>
    </xdr:from>
    <xdr:to>
      <xdr:col>69</xdr:col>
      <xdr:colOff>92075</xdr:colOff>
      <xdr:row>80</xdr:row>
      <xdr:rowOff>143329</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3004800" y="13682980"/>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95794</xdr:rowOff>
    </xdr:from>
    <xdr:to>
      <xdr:col>69</xdr:col>
      <xdr:colOff>142875</xdr:colOff>
      <xdr:row>79</xdr:row>
      <xdr:rowOff>25944</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3843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36121</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3512800" y="1323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17418</xdr:rowOff>
    </xdr:from>
    <xdr:to>
      <xdr:col>65</xdr:col>
      <xdr:colOff>53975</xdr:colOff>
      <xdr:row>78</xdr:row>
      <xdr:rowOff>119018</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2954000" y="133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129195</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2623800" y="1315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94162</xdr:rowOff>
    </xdr:from>
    <xdr:to>
      <xdr:col>82</xdr:col>
      <xdr:colOff>158750</xdr:colOff>
      <xdr:row>80</xdr:row>
      <xdr:rowOff>24312</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6459200" y="1363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66239</xdr:rowOff>
    </xdr:from>
    <xdr:ext cx="762000" cy="259045"/>
    <xdr:sp macro="" textlink="">
      <xdr:nvSpPr>
        <xdr:cNvPr id="446" name="公債費以外該当値テキスト">
          <a:extLst>
            <a:ext uri="{FF2B5EF4-FFF2-40B4-BE49-F238E27FC236}">
              <a16:creationId xmlns:a16="http://schemas.microsoft.com/office/drawing/2014/main" xmlns="" id="{00000000-0008-0000-0400-0000BE010000}"/>
            </a:ext>
          </a:extLst>
        </xdr:cNvPr>
        <xdr:cNvSpPr txBox="1"/>
      </xdr:nvSpPr>
      <xdr:spPr>
        <a:xfrm>
          <a:off x="16598900" y="1361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170906</xdr:rowOff>
    </xdr:from>
    <xdr:to>
      <xdr:col>78</xdr:col>
      <xdr:colOff>120650</xdr:colOff>
      <xdr:row>81</xdr:row>
      <xdr:rowOff>101056</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5621000" y="1388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85833</xdr:rowOff>
    </xdr:from>
    <xdr:ext cx="7366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5290800" y="13973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5987</xdr:rowOff>
    </xdr:from>
    <xdr:to>
      <xdr:col>74</xdr:col>
      <xdr:colOff>31750</xdr:colOff>
      <xdr:row>81</xdr:row>
      <xdr:rowOff>107587</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4732000" y="1389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92364</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4401800" y="1397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92529</xdr:rowOff>
    </xdr:from>
    <xdr:to>
      <xdr:col>69</xdr:col>
      <xdr:colOff>142875</xdr:colOff>
      <xdr:row>81</xdr:row>
      <xdr:rowOff>22679</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3843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7456</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3512800" y="1389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87630</xdr:rowOff>
    </xdr:from>
    <xdr:to>
      <xdr:col>65</xdr:col>
      <xdr:colOff>53975</xdr:colOff>
      <xdr:row>80</xdr:row>
      <xdr:rowOff>17780</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2954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2557</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2623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熊本県氷川町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166885</xdr:rowOff>
    </xdr:from>
    <xdr:to>
      <xdr:col>29</xdr:col>
      <xdr:colOff>127000</xdr:colOff>
      <xdr:row>20</xdr:row>
      <xdr:rowOff>144755</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100460"/>
          <a:ext cx="0" cy="1520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116832</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5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144755</xdr:rowOff>
    </xdr:from>
    <xdr:to>
      <xdr:col>30</xdr:col>
      <xdr:colOff>25400</xdr:colOff>
      <xdr:row>20</xdr:row>
      <xdr:rowOff>144755</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621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81812</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84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166885</xdr:rowOff>
    </xdr:from>
    <xdr:to>
      <xdr:col>30</xdr:col>
      <xdr:colOff>25400</xdr:colOff>
      <xdr:row>11</xdr:row>
      <xdr:rowOff>166885</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1004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142491</xdr:rowOff>
    </xdr:from>
    <xdr:to>
      <xdr:col>29</xdr:col>
      <xdr:colOff>127000</xdr:colOff>
      <xdr:row>19</xdr:row>
      <xdr:rowOff>12406</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3276216"/>
          <a:ext cx="647700" cy="41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65186</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856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48659</xdr:rowOff>
    </xdr:from>
    <xdr:to>
      <xdr:col>29</xdr:col>
      <xdr:colOff>177800</xdr:colOff>
      <xdr:row>17</xdr:row>
      <xdr:rowOff>150259</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12406</xdr:rowOff>
    </xdr:from>
    <xdr:to>
      <xdr:col>26</xdr:col>
      <xdr:colOff>50800</xdr:colOff>
      <xdr:row>19</xdr:row>
      <xdr:rowOff>62219</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3317581"/>
          <a:ext cx="698500" cy="49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122747</xdr:rowOff>
    </xdr:from>
    <xdr:to>
      <xdr:col>26</xdr:col>
      <xdr:colOff>101600</xdr:colOff>
      <xdr:row>18</xdr:row>
      <xdr:rowOff>52897</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63074</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853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62219</xdr:rowOff>
    </xdr:from>
    <xdr:to>
      <xdr:col>22</xdr:col>
      <xdr:colOff>114300</xdr:colOff>
      <xdr:row>19</xdr:row>
      <xdr:rowOff>97630</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3367394"/>
          <a:ext cx="698500" cy="35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148677</xdr:rowOff>
    </xdr:from>
    <xdr:to>
      <xdr:col>22</xdr:col>
      <xdr:colOff>165100</xdr:colOff>
      <xdr:row>18</xdr:row>
      <xdr:rowOff>78827</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89004</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87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97630</xdr:rowOff>
    </xdr:from>
    <xdr:to>
      <xdr:col>18</xdr:col>
      <xdr:colOff>177800</xdr:colOff>
      <xdr:row>20</xdr:row>
      <xdr:rowOff>2467</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3402805"/>
          <a:ext cx="698500" cy="76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33789</xdr:rowOff>
    </xdr:from>
    <xdr:to>
      <xdr:col>19</xdr:col>
      <xdr:colOff>38100</xdr:colOff>
      <xdr:row>18</xdr:row>
      <xdr:rowOff>135389</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145566</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93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59088</xdr:rowOff>
    </xdr:from>
    <xdr:to>
      <xdr:col>15</xdr:col>
      <xdr:colOff>101600</xdr:colOff>
      <xdr:row>18</xdr:row>
      <xdr:rowOff>160688</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192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170865</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96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91690</xdr:rowOff>
    </xdr:from>
    <xdr:to>
      <xdr:col>29</xdr:col>
      <xdr:colOff>177800</xdr:colOff>
      <xdr:row>19</xdr:row>
      <xdr:rowOff>21841</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322541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63768</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319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133056</xdr:rowOff>
    </xdr:from>
    <xdr:to>
      <xdr:col>26</xdr:col>
      <xdr:colOff>101600</xdr:colOff>
      <xdr:row>19</xdr:row>
      <xdr:rowOff>63206</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3266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47983</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353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11419</xdr:rowOff>
    </xdr:from>
    <xdr:to>
      <xdr:col>22</xdr:col>
      <xdr:colOff>165100</xdr:colOff>
      <xdr:row>19</xdr:row>
      <xdr:rowOff>113019</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316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97796</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40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46830</xdr:rowOff>
    </xdr:from>
    <xdr:to>
      <xdr:col>19</xdr:col>
      <xdr:colOff>38100</xdr:colOff>
      <xdr:row>19</xdr:row>
      <xdr:rowOff>148430</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352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133207</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43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123117</xdr:rowOff>
    </xdr:from>
    <xdr:to>
      <xdr:col>15</xdr:col>
      <xdr:colOff>101600</xdr:colOff>
      <xdr:row>20</xdr:row>
      <xdr:rowOff>53267</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428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38044</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51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xmlns=""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xmlns=""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333426</xdr:rowOff>
    </xdr:from>
    <xdr:to>
      <xdr:col>29</xdr:col>
      <xdr:colOff>127000</xdr:colOff>
      <xdr:row>37</xdr:row>
      <xdr:rowOff>190132</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flipV="1">
          <a:off x="5651500" y="6257976"/>
          <a:ext cx="0" cy="1056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162209</xdr:rowOff>
    </xdr:from>
    <xdr:ext cx="762000" cy="259045"/>
    <xdr:sp macro="" textlink="">
      <xdr:nvSpPr>
        <xdr:cNvPr id="110" name="人口1人当たり決算額の推移最小値テキスト445">
          <a:extLst>
            <a:ext uri="{FF2B5EF4-FFF2-40B4-BE49-F238E27FC236}">
              <a16:creationId xmlns:a16="http://schemas.microsoft.com/office/drawing/2014/main" xmlns="" id="{00000000-0008-0000-0500-00006E000000}"/>
            </a:ext>
          </a:extLst>
        </xdr:cNvPr>
        <xdr:cNvSpPr txBox="1"/>
      </xdr:nvSpPr>
      <xdr:spPr>
        <a:xfrm>
          <a:off x="5740400" y="728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190132</xdr:rowOff>
    </xdr:from>
    <xdr:to>
      <xdr:col>30</xdr:col>
      <xdr:colOff>25400</xdr:colOff>
      <xdr:row>37</xdr:row>
      <xdr:rowOff>190132</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73148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76903</xdr:rowOff>
    </xdr:from>
    <xdr:ext cx="762000" cy="259045"/>
    <xdr:sp macro="" textlink="">
      <xdr:nvSpPr>
        <xdr:cNvPr id="112" name="人口1人当たり決算額の推移最大値テキスト445">
          <a:extLst>
            <a:ext uri="{FF2B5EF4-FFF2-40B4-BE49-F238E27FC236}">
              <a16:creationId xmlns:a16="http://schemas.microsoft.com/office/drawing/2014/main" xmlns="" id="{00000000-0008-0000-0500-000070000000}"/>
            </a:ext>
          </a:extLst>
        </xdr:cNvPr>
        <xdr:cNvSpPr txBox="1"/>
      </xdr:nvSpPr>
      <xdr:spPr>
        <a:xfrm>
          <a:off x="5740400" y="60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333426</xdr:rowOff>
    </xdr:from>
    <xdr:to>
      <xdr:col>30</xdr:col>
      <xdr:colOff>25400</xdr:colOff>
      <xdr:row>33</xdr:row>
      <xdr:rowOff>333426</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5562600" y="62579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165081</xdr:rowOff>
    </xdr:from>
    <xdr:to>
      <xdr:col>29</xdr:col>
      <xdr:colOff>127000</xdr:colOff>
      <xdr:row>35</xdr:row>
      <xdr:rowOff>336912</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5003800" y="6775431"/>
          <a:ext cx="647700" cy="171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185628</xdr:rowOff>
    </xdr:from>
    <xdr:ext cx="762000" cy="259045"/>
    <xdr:sp macro="" textlink="">
      <xdr:nvSpPr>
        <xdr:cNvPr id="115" name="人口1人当たり決算額の推移平均値テキスト445">
          <a:extLst>
            <a:ext uri="{FF2B5EF4-FFF2-40B4-BE49-F238E27FC236}">
              <a16:creationId xmlns:a16="http://schemas.microsoft.com/office/drawing/2014/main" xmlns="" id="{00000000-0008-0000-0500-000073000000}"/>
            </a:ext>
          </a:extLst>
        </xdr:cNvPr>
        <xdr:cNvSpPr txBox="1"/>
      </xdr:nvSpPr>
      <xdr:spPr>
        <a:xfrm>
          <a:off x="5740400" y="6795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213551</xdr:rowOff>
    </xdr:from>
    <xdr:to>
      <xdr:col>29</xdr:col>
      <xdr:colOff>177800</xdr:colOff>
      <xdr:row>35</xdr:row>
      <xdr:rowOff>315151</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56007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336912</xdr:rowOff>
    </xdr:from>
    <xdr:to>
      <xdr:col>26</xdr:col>
      <xdr:colOff>50800</xdr:colOff>
      <xdr:row>37</xdr:row>
      <xdr:rowOff>44685</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flipV="1">
          <a:off x="4305300" y="6947262"/>
          <a:ext cx="698500" cy="222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247269</xdr:rowOff>
    </xdr:from>
    <xdr:to>
      <xdr:col>26</xdr:col>
      <xdr:colOff>101600</xdr:colOff>
      <xdr:row>36</xdr:row>
      <xdr:rowOff>5969</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9530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16146</xdr:rowOff>
    </xdr:from>
    <xdr:ext cx="7366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4622800" y="662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44685</xdr:rowOff>
    </xdr:from>
    <xdr:to>
      <xdr:col>22</xdr:col>
      <xdr:colOff>114300</xdr:colOff>
      <xdr:row>37</xdr:row>
      <xdr:rowOff>131896</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flipV="1">
          <a:off x="3606800" y="7169385"/>
          <a:ext cx="698500" cy="87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247517</xdr:rowOff>
    </xdr:from>
    <xdr:to>
      <xdr:col>22</xdr:col>
      <xdr:colOff>165100</xdr:colOff>
      <xdr:row>36</xdr:row>
      <xdr:rowOff>6217</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42545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16394</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924300" y="662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131896</xdr:rowOff>
    </xdr:from>
    <xdr:to>
      <xdr:col>18</xdr:col>
      <xdr:colOff>177800</xdr:colOff>
      <xdr:row>37</xdr:row>
      <xdr:rowOff>192132</xdr:rowOff>
    </xdr:to>
    <xdr:cxnSp macro="">
      <xdr:nvCxnSpPr>
        <xdr:cNvPr id="123" name="直線コネクタ 122">
          <a:extLst>
            <a:ext uri="{FF2B5EF4-FFF2-40B4-BE49-F238E27FC236}">
              <a16:creationId xmlns:a16="http://schemas.microsoft.com/office/drawing/2014/main" xmlns="" id="{00000000-0008-0000-0500-00007B000000}"/>
            </a:ext>
          </a:extLst>
        </xdr:cNvPr>
        <xdr:cNvCxnSpPr/>
      </xdr:nvCxnSpPr>
      <xdr:spPr bwMode="auto">
        <a:xfrm flipV="1">
          <a:off x="2908300" y="7256596"/>
          <a:ext cx="698500" cy="60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276930</xdr:rowOff>
    </xdr:from>
    <xdr:to>
      <xdr:col>19</xdr:col>
      <xdr:colOff>38100</xdr:colOff>
      <xdr:row>36</xdr:row>
      <xdr:rowOff>35630</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3556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45807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225800" y="66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279388</xdr:rowOff>
    </xdr:from>
    <xdr:to>
      <xdr:col>15</xdr:col>
      <xdr:colOff>101600</xdr:colOff>
      <xdr:row>36</xdr:row>
      <xdr:rowOff>38088</xdr:rowOff>
    </xdr:to>
    <xdr:sp macro="" textlink="">
      <xdr:nvSpPr>
        <xdr:cNvPr id="126" name="フローチャート: 判断 125">
          <a:extLst>
            <a:ext uri="{FF2B5EF4-FFF2-40B4-BE49-F238E27FC236}">
              <a16:creationId xmlns:a16="http://schemas.microsoft.com/office/drawing/2014/main" xmlns="" id="{00000000-0008-0000-0500-00007E000000}"/>
            </a:ext>
          </a:extLst>
        </xdr:cNvPr>
        <xdr:cNvSpPr/>
      </xdr:nvSpPr>
      <xdr:spPr bwMode="auto">
        <a:xfrm>
          <a:off x="2857500" y="6889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48265</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527300" y="66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114281</xdr:rowOff>
    </xdr:from>
    <xdr:to>
      <xdr:col>29</xdr:col>
      <xdr:colOff>177800</xdr:colOff>
      <xdr:row>35</xdr:row>
      <xdr:rowOff>215881</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5600700" y="6724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302258</xdr:rowOff>
    </xdr:from>
    <xdr:ext cx="762000" cy="259045"/>
    <xdr:sp macro="" textlink="">
      <xdr:nvSpPr>
        <xdr:cNvPr id="134" name="人口1人当たり決算額の推移該当値テキスト445">
          <a:extLst>
            <a:ext uri="{FF2B5EF4-FFF2-40B4-BE49-F238E27FC236}">
              <a16:creationId xmlns:a16="http://schemas.microsoft.com/office/drawing/2014/main" xmlns="" id="{00000000-0008-0000-0500-000086000000}"/>
            </a:ext>
          </a:extLst>
        </xdr:cNvPr>
        <xdr:cNvSpPr txBox="1"/>
      </xdr:nvSpPr>
      <xdr:spPr>
        <a:xfrm>
          <a:off x="5740400" y="6569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286112</xdr:rowOff>
    </xdr:from>
    <xdr:to>
      <xdr:col>26</xdr:col>
      <xdr:colOff>101600</xdr:colOff>
      <xdr:row>36</xdr:row>
      <xdr:rowOff>44812</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953000" y="6896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29589</xdr:rowOff>
    </xdr:from>
    <xdr:ext cx="7366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4622800" y="6982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165335</xdr:rowOff>
    </xdr:from>
    <xdr:to>
      <xdr:col>22</xdr:col>
      <xdr:colOff>165100</xdr:colOff>
      <xdr:row>37</xdr:row>
      <xdr:rowOff>95485</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4254500" y="7118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80262</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924300" y="7204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81096</xdr:rowOff>
    </xdr:from>
    <xdr:to>
      <xdr:col>19</xdr:col>
      <xdr:colOff>38100</xdr:colOff>
      <xdr:row>37</xdr:row>
      <xdr:rowOff>182696</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3556000" y="7205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167473</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3225800" y="729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141332</xdr:rowOff>
    </xdr:from>
    <xdr:to>
      <xdr:col>15</xdr:col>
      <xdr:colOff>101600</xdr:colOff>
      <xdr:row>37</xdr:row>
      <xdr:rowOff>242932</xdr:rowOff>
    </xdr:to>
    <xdr:sp macro="" textlink="">
      <xdr:nvSpPr>
        <xdr:cNvPr id="141" name="楕円 140">
          <a:extLst>
            <a:ext uri="{FF2B5EF4-FFF2-40B4-BE49-F238E27FC236}">
              <a16:creationId xmlns:a16="http://schemas.microsoft.com/office/drawing/2014/main" xmlns="" id="{00000000-0008-0000-0500-00008D000000}"/>
            </a:ext>
          </a:extLst>
        </xdr:cNvPr>
        <xdr:cNvSpPr/>
      </xdr:nvSpPr>
      <xdr:spPr bwMode="auto">
        <a:xfrm>
          <a:off x="2857500" y="7266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227709</xdr:rowOff>
    </xdr:from>
    <xdr:ext cx="762000" cy="259045"/>
    <xdr:sp macro="" textlink="">
      <xdr:nvSpPr>
        <xdr:cNvPr id="142" name="テキスト ボックス 141">
          <a:extLst>
            <a:ext uri="{FF2B5EF4-FFF2-40B4-BE49-F238E27FC236}">
              <a16:creationId xmlns:a16="http://schemas.microsoft.com/office/drawing/2014/main" xmlns="" id="{00000000-0008-0000-0500-00008E000000}"/>
            </a:ext>
          </a:extLst>
        </xdr:cNvPr>
        <xdr:cNvSpPr txBox="1"/>
      </xdr:nvSpPr>
      <xdr:spPr>
        <a:xfrm>
          <a:off x="2527300" y="735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熊本県氷川町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11,334
11,154
33.36
8,047,123
7,346,109
670,679
4,332,750
6,745,488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110388</xdr:rowOff>
    </xdr:from>
    <xdr:to>
      <xdr:col>24</xdr:col>
      <xdr:colOff>62865</xdr:colOff>
      <xdr:row>38</xdr:row>
      <xdr:rowOff>71755</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253888"/>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75582</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59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71755</xdr:rowOff>
    </xdr:from>
    <xdr:to>
      <xdr:col>24</xdr:col>
      <xdr:colOff>152400</xdr:colOff>
      <xdr:row>38</xdr:row>
      <xdr:rowOff>71755</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58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57065</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02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110388</xdr:rowOff>
    </xdr:from>
    <xdr:to>
      <xdr:col>24</xdr:col>
      <xdr:colOff>152400</xdr:colOff>
      <xdr:row>30</xdr:row>
      <xdr:rowOff>110388</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253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1169</xdr:rowOff>
    </xdr:from>
    <xdr:to>
      <xdr:col>24</xdr:col>
      <xdr:colOff>63500</xdr:colOff>
      <xdr:row>37</xdr:row>
      <xdr:rowOff>21044</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344819"/>
          <a:ext cx="838200" cy="1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129976</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5787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107099</xdr:rowOff>
    </xdr:from>
    <xdr:to>
      <xdr:col>24</xdr:col>
      <xdr:colOff>114300</xdr:colOff>
      <xdr:row>35</xdr:row>
      <xdr:rowOff>37249</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21044</xdr:rowOff>
    </xdr:from>
    <xdr:to>
      <xdr:col>19</xdr:col>
      <xdr:colOff>177800</xdr:colOff>
      <xdr:row>37</xdr:row>
      <xdr:rowOff>96190</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364694"/>
          <a:ext cx="889000" cy="7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4470</xdr:rowOff>
    </xdr:from>
    <xdr:to>
      <xdr:col>20</xdr:col>
      <xdr:colOff>38100</xdr:colOff>
      <xdr:row>35</xdr:row>
      <xdr:rowOff>106070</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122597</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5" y="578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83591</xdr:rowOff>
    </xdr:from>
    <xdr:to>
      <xdr:col>15</xdr:col>
      <xdr:colOff>50800</xdr:colOff>
      <xdr:row>37</xdr:row>
      <xdr:rowOff>96190</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2019300" y="6427241"/>
          <a:ext cx="889000" cy="1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10135</xdr:rowOff>
    </xdr:from>
    <xdr:to>
      <xdr:col>15</xdr:col>
      <xdr:colOff>101600</xdr:colOff>
      <xdr:row>36</xdr:row>
      <xdr:rowOff>111735</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128262</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595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83591</xdr:rowOff>
    </xdr:from>
    <xdr:to>
      <xdr:col>10</xdr:col>
      <xdr:colOff>114300</xdr:colOff>
      <xdr:row>37</xdr:row>
      <xdr:rowOff>133464</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427241"/>
          <a:ext cx="889000" cy="4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60935</xdr:rowOff>
    </xdr:from>
    <xdr:to>
      <xdr:col>10</xdr:col>
      <xdr:colOff>165100</xdr:colOff>
      <xdr:row>36</xdr:row>
      <xdr:rowOff>162535</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7612</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0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68275</xdr:rowOff>
    </xdr:from>
    <xdr:to>
      <xdr:col>6</xdr:col>
      <xdr:colOff>38100</xdr:colOff>
      <xdr:row>36</xdr:row>
      <xdr:rowOff>169875</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2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14952</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01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121819</xdr:rowOff>
    </xdr:from>
    <xdr:to>
      <xdr:col>24</xdr:col>
      <xdr:colOff>114300</xdr:colOff>
      <xdr:row>37</xdr:row>
      <xdr:rowOff>51969</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29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100246</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27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141694</xdr:rowOff>
    </xdr:from>
    <xdr:to>
      <xdr:col>20</xdr:col>
      <xdr:colOff>38100</xdr:colOff>
      <xdr:row>37</xdr:row>
      <xdr:rowOff>71844</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31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62971</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40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45390</xdr:rowOff>
    </xdr:from>
    <xdr:to>
      <xdr:col>15</xdr:col>
      <xdr:colOff>101600</xdr:colOff>
      <xdr:row>37</xdr:row>
      <xdr:rowOff>146990</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3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138116</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48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32791</xdr:rowOff>
    </xdr:from>
    <xdr:to>
      <xdr:col>10</xdr:col>
      <xdr:colOff>165100</xdr:colOff>
      <xdr:row>37</xdr:row>
      <xdr:rowOff>134391</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3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125518</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82664</xdr:rowOff>
    </xdr:from>
    <xdr:to>
      <xdr:col>6</xdr:col>
      <xdr:colOff>38100</xdr:colOff>
      <xdr:row>38</xdr:row>
      <xdr:rowOff>12815</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4263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3941</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51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xmlns=""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127394</xdr:rowOff>
    </xdr:from>
    <xdr:to>
      <xdr:col>24</xdr:col>
      <xdr:colOff>62865</xdr:colOff>
      <xdr:row>58</xdr:row>
      <xdr:rowOff>49952</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flipV="1">
          <a:off x="4633595" y="8528444"/>
          <a:ext cx="1270" cy="146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53779</xdr:rowOff>
    </xdr:from>
    <xdr:ext cx="534377" cy="259045"/>
    <xdr:sp macro="" textlink="">
      <xdr:nvSpPr>
        <xdr:cNvPr id="115" name="物件費最小値テキスト">
          <a:extLst>
            <a:ext uri="{FF2B5EF4-FFF2-40B4-BE49-F238E27FC236}">
              <a16:creationId xmlns:a16="http://schemas.microsoft.com/office/drawing/2014/main" xmlns="" id="{00000000-0008-0000-0600-000073000000}"/>
            </a:ext>
          </a:extLst>
        </xdr:cNvPr>
        <xdr:cNvSpPr txBox="1"/>
      </xdr:nvSpPr>
      <xdr:spPr>
        <a:xfrm>
          <a:off x="4686300" y="999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49952</xdr:rowOff>
    </xdr:from>
    <xdr:to>
      <xdr:col>24</xdr:col>
      <xdr:colOff>152400</xdr:colOff>
      <xdr:row>58</xdr:row>
      <xdr:rowOff>49952</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999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74071</xdr:rowOff>
    </xdr:from>
    <xdr:ext cx="599010" cy="259045"/>
    <xdr:sp macro="" textlink="">
      <xdr:nvSpPr>
        <xdr:cNvPr id="117" name="物件費最大値テキスト">
          <a:extLst>
            <a:ext uri="{FF2B5EF4-FFF2-40B4-BE49-F238E27FC236}">
              <a16:creationId xmlns:a16="http://schemas.microsoft.com/office/drawing/2014/main" xmlns="" id="{00000000-0008-0000-0600-000075000000}"/>
            </a:ext>
          </a:extLst>
        </xdr:cNvPr>
        <xdr:cNvSpPr txBox="1"/>
      </xdr:nvSpPr>
      <xdr:spPr>
        <a:xfrm>
          <a:off x="4686300" y="830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127394</xdr:rowOff>
    </xdr:from>
    <xdr:to>
      <xdr:col>24</xdr:col>
      <xdr:colOff>152400</xdr:colOff>
      <xdr:row>49</xdr:row>
      <xdr:rowOff>127394</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852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163337</xdr:rowOff>
    </xdr:from>
    <xdr:to>
      <xdr:col>24</xdr:col>
      <xdr:colOff>63500</xdr:colOff>
      <xdr:row>58</xdr:row>
      <xdr:rowOff>3340</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3797300" y="9935987"/>
          <a:ext cx="838200" cy="1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83073</xdr:rowOff>
    </xdr:from>
    <xdr:ext cx="599010" cy="259045"/>
    <xdr:sp macro="" textlink="">
      <xdr:nvSpPr>
        <xdr:cNvPr id="120" name="物件費平均値テキスト">
          <a:extLst>
            <a:ext uri="{FF2B5EF4-FFF2-40B4-BE49-F238E27FC236}">
              <a16:creationId xmlns:a16="http://schemas.microsoft.com/office/drawing/2014/main" xmlns="" id="{00000000-0008-0000-0600-000078000000}"/>
            </a:ext>
          </a:extLst>
        </xdr:cNvPr>
        <xdr:cNvSpPr txBox="1"/>
      </xdr:nvSpPr>
      <xdr:spPr>
        <a:xfrm>
          <a:off x="4686300" y="934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60196</xdr:rowOff>
    </xdr:from>
    <xdr:to>
      <xdr:col>24</xdr:col>
      <xdr:colOff>114300</xdr:colOff>
      <xdr:row>55</xdr:row>
      <xdr:rowOff>161796</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4584700" y="9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3340</xdr:rowOff>
    </xdr:from>
    <xdr:to>
      <xdr:col>19</xdr:col>
      <xdr:colOff>177800</xdr:colOff>
      <xdr:row>58</xdr:row>
      <xdr:rowOff>46317</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908300" y="9947440"/>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171044</xdr:rowOff>
    </xdr:from>
    <xdr:to>
      <xdr:col>20</xdr:col>
      <xdr:colOff>38100</xdr:colOff>
      <xdr:row>56</xdr:row>
      <xdr:rowOff>101194</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3746500" y="960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117721</xdr:rowOff>
    </xdr:from>
    <xdr:ext cx="599010"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3497795" y="9376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46317</xdr:rowOff>
    </xdr:from>
    <xdr:to>
      <xdr:col>15</xdr:col>
      <xdr:colOff>50800</xdr:colOff>
      <xdr:row>58</xdr:row>
      <xdr:rowOff>96784</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019300" y="9990417"/>
          <a:ext cx="889000" cy="5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23574</xdr:rowOff>
    </xdr:from>
    <xdr:to>
      <xdr:col>15</xdr:col>
      <xdr:colOff>101600</xdr:colOff>
      <xdr:row>56</xdr:row>
      <xdr:rowOff>125174</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2857500" y="962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141701</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2608795" y="940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163131</xdr:rowOff>
    </xdr:from>
    <xdr:to>
      <xdr:col>10</xdr:col>
      <xdr:colOff>114300</xdr:colOff>
      <xdr:row>58</xdr:row>
      <xdr:rowOff>96784</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a:off x="1130300" y="9592881"/>
          <a:ext cx="889000" cy="44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91323</xdr:rowOff>
    </xdr:from>
    <xdr:to>
      <xdr:col>10</xdr:col>
      <xdr:colOff>165100</xdr:colOff>
      <xdr:row>57</xdr:row>
      <xdr:rowOff>21473</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968500" y="969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38000</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719795" y="9467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101846</xdr:rowOff>
    </xdr:from>
    <xdr:to>
      <xdr:col>6</xdr:col>
      <xdr:colOff>38100</xdr:colOff>
      <xdr:row>57</xdr:row>
      <xdr:rowOff>31996</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079500" y="970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23123</xdr:rowOff>
    </xdr:from>
    <xdr:ext cx="59901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830795" y="979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112537</xdr:rowOff>
    </xdr:from>
    <xdr:to>
      <xdr:col>24</xdr:col>
      <xdr:colOff>114300</xdr:colOff>
      <xdr:row>58</xdr:row>
      <xdr:rowOff>42687</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4584700" y="988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27464</xdr:rowOff>
    </xdr:from>
    <xdr:ext cx="534377" cy="259045"/>
    <xdr:sp macro="" textlink="">
      <xdr:nvSpPr>
        <xdr:cNvPr id="139" name="物件費該当値テキスト">
          <a:extLst>
            <a:ext uri="{FF2B5EF4-FFF2-40B4-BE49-F238E27FC236}">
              <a16:creationId xmlns:a16="http://schemas.microsoft.com/office/drawing/2014/main" xmlns="" id="{00000000-0008-0000-0600-00008B000000}"/>
            </a:ext>
          </a:extLst>
        </xdr:cNvPr>
        <xdr:cNvSpPr txBox="1"/>
      </xdr:nvSpPr>
      <xdr:spPr>
        <a:xfrm>
          <a:off x="4686300" y="980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123990</xdr:rowOff>
    </xdr:from>
    <xdr:to>
      <xdr:col>20</xdr:col>
      <xdr:colOff>38100</xdr:colOff>
      <xdr:row>58</xdr:row>
      <xdr:rowOff>54140</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3746500" y="989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45267</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3530111" y="998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166967</xdr:rowOff>
    </xdr:from>
    <xdr:to>
      <xdr:col>15</xdr:col>
      <xdr:colOff>101600</xdr:colOff>
      <xdr:row>58</xdr:row>
      <xdr:rowOff>97117</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2857500" y="993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88244</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2641111" y="1003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45984</xdr:rowOff>
    </xdr:from>
    <xdr:to>
      <xdr:col>10</xdr:col>
      <xdr:colOff>165100</xdr:colOff>
      <xdr:row>58</xdr:row>
      <xdr:rowOff>147584</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968500" y="99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138711</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1752111" y="10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112331</xdr:rowOff>
    </xdr:from>
    <xdr:to>
      <xdr:col>6</xdr:col>
      <xdr:colOff>38100</xdr:colOff>
      <xdr:row>56</xdr:row>
      <xdr:rowOff>42481</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079500" y="954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59008</xdr:rowOff>
    </xdr:from>
    <xdr:ext cx="599010"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830795" y="931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xmlns=""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147854</xdr:rowOff>
    </xdr:from>
    <xdr:to>
      <xdr:col>24</xdr:col>
      <xdr:colOff>62865</xdr:colOff>
      <xdr:row>79</xdr:row>
      <xdr:rowOff>7646</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flipV="1">
          <a:off x="4633595" y="12320804"/>
          <a:ext cx="1270" cy="1231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11473</xdr:rowOff>
    </xdr:from>
    <xdr:ext cx="378565" cy="259045"/>
    <xdr:sp macro="" textlink="">
      <xdr:nvSpPr>
        <xdr:cNvPr id="172" name="維持補修費最小値テキスト">
          <a:extLst>
            <a:ext uri="{FF2B5EF4-FFF2-40B4-BE49-F238E27FC236}">
              <a16:creationId xmlns:a16="http://schemas.microsoft.com/office/drawing/2014/main" xmlns="" id="{00000000-0008-0000-0600-0000AC000000}"/>
            </a:ext>
          </a:extLst>
        </xdr:cNvPr>
        <xdr:cNvSpPr txBox="1"/>
      </xdr:nvSpPr>
      <xdr:spPr>
        <a:xfrm>
          <a:off x="4686300" y="13556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7646</xdr:rowOff>
    </xdr:from>
    <xdr:to>
      <xdr:col>24</xdr:col>
      <xdr:colOff>152400</xdr:colOff>
      <xdr:row>79</xdr:row>
      <xdr:rowOff>7646</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355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94531</xdr:rowOff>
    </xdr:from>
    <xdr:ext cx="534377" cy="259045"/>
    <xdr:sp macro="" textlink="">
      <xdr:nvSpPr>
        <xdr:cNvPr id="174" name="維持補修費最大値テキスト">
          <a:extLst>
            <a:ext uri="{FF2B5EF4-FFF2-40B4-BE49-F238E27FC236}">
              <a16:creationId xmlns:a16="http://schemas.microsoft.com/office/drawing/2014/main" xmlns="" id="{00000000-0008-0000-0600-0000AE000000}"/>
            </a:ext>
          </a:extLst>
        </xdr:cNvPr>
        <xdr:cNvSpPr txBox="1"/>
      </xdr:nvSpPr>
      <xdr:spPr>
        <a:xfrm>
          <a:off x="4686300" y="1209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147854</xdr:rowOff>
    </xdr:from>
    <xdr:to>
      <xdr:col>24</xdr:col>
      <xdr:colOff>152400</xdr:colOff>
      <xdr:row>71</xdr:row>
      <xdr:rowOff>147854</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2320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49022</xdr:rowOff>
    </xdr:from>
    <xdr:to>
      <xdr:col>24</xdr:col>
      <xdr:colOff>63500</xdr:colOff>
      <xdr:row>78</xdr:row>
      <xdr:rowOff>52146</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flipV="1">
          <a:off x="3797300" y="13422122"/>
          <a:ext cx="8382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168279</xdr:rowOff>
    </xdr:from>
    <xdr:ext cx="534377" cy="259045"/>
    <xdr:sp macro="" textlink="">
      <xdr:nvSpPr>
        <xdr:cNvPr id="177" name="維持補修費平均値テキスト">
          <a:extLst>
            <a:ext uri="{FF2B5EF4-FFF2-40B4-BE49-F238E27FC236}">
              <a16:creationId xmlns:a16="http://schemas.microsoft.com/office/drawing/2014/main" xmlns="" id="{00000000-0008-0000-0600-0000B1000000}"/>
            </a:ext>
          </a:extLst>
        </xdr:cNvPr>
        <xdr:cNvSpPr txBox="1"/>
      </xdr:nvSpPr>
      <xdr:spPr>
        <a:xfrm>
          <a:off x="4686300" y="12855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145402</xdr:rowOff>
    </xdr:from>
    <xdr:to>
      <xdr:col>24</xdr:col>
      <xdr:colOff>114300</xdr:colOff>
      <xdr:row>76</xdr:row>
      <xdr:rowOff>75552</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45847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52146</xdr:rowOff>
    </xdr:from>
    <xdr:to>
      <xdr:col>19</xdr:col>
      <xdr:colOff>177800</xdr:colOff>
      <xdr:row>78</xdr:row>
      <xdr:rowOff>101561</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2908300" y="13425246"/>
          <a:ext cx="889000" cy="4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72326</xdr:rowOff>
    </xdr:from>
    <xdr:to>
      <xdr:col>20</xdr:col>
      <xdr:colOff>38100</xdr:colOff>
      <xdr:row>77</xdr:row>
      <xdr:rowOff>2476</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3746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19004</xdr:rowOff>
    </xdr:from>
    <xdr:ext cx="534377"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3530111" y="128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101561</xdr:rowOff>
    </xdr:from>
    <xdr:to>
      <xdr:col>15</xdr:col>
      <xdr:colOff>50800</xdr:colOff>
      <xdr:row>78</xdr:row>
      <xdr:rowOff>152197</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flipV="1">
          <a:off x="2019300" y="13474661"/>
          <a:ext cx="889000" cy="5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133362</xdr:rowOff>
    </xdr:from>
    <xdr:to>
      <xdr:col>15</xdr:col>
      <xdr:colOff>101600</xdr:colOff>
      <xdr:row>77</xdr:row>
      <xdr:rowOff>63512</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2857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80039</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2673428" y="1293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152197</xdr:rowOff>
    </xdr:from>
    <xdr:to>
      <xdr:col>10</xdr:col>
      <xdr:colOff>114300</xdr:colOff>
      <xdr:row>78</xdr:row>
      <xdr:rowOff>162674</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flipV="1">
          <a:off x="1130300" y="13525297"/>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60592</xdr:rowOff>
    </xdr:from>
    <xdr:to>
      <xdr:col>10</xdr:col>
      <xdr:colOff>165100</xdr:colOff>
      <xdr:row>76</xdr:row>
      <xdr:rowOff>162192</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968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7269</xdr:rowOff>
    </xdr:from>
    <xdr:ext cx="534377"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752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56972</xdr:rowOff>
    </xdr:from>
    <xdr:to>
      <xdr:col>6</xdr:col>
      <xdr:colOff>38100</xdr:colOff>
      <xdr:row>76</xdr:row>
      <xdr:rowOff>158572</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079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3649</xdr:rowOff>
    </xdr:from>
    <xdr:ext cx="534377"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863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169672</xdr:rowOff>
    </xdr:from>
    <xdr:to>
      <xdr:col>24</xdr:col>
      <xdr:colOff>114300</xdr:colOff>
      <xdr:row>78</xdr:row>
      <xdr:rowOff>99822</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4584700" y="133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148099</xdr:rowOff>
    </xdr:from>
    <xdr:ext cx="469744" cy="259045"/>
    <xdr:sp macro="" textlink="">
      <xdr:nvSpPr>
        <xdr:cNvPr id="196" name="維持補修費該当値テキスト">
          <a:extLst>
            <a:ext uri="{FF2B5EF4-FFF2-40B4-BE49-F238E27FC236}">
              <a16:creationId xmlns:a16="http://schemas.microsoft.com/office/drawing/2014/main" xmlns="" id="{00000000-0008-0000-0600-0000C4000000}"/>
            </a:ext>
          </a:extLst>
        </xdr:cNvPr>
        <xdr:cNvSpPr txBox="1"/>
      </xdr:nvSpPr>
      <xdr:spPr>
        <a:xfrm>
          <a:off x="4686300" y="1334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1346</xdr:rowOff>
    </xdr:from>
    <xdr:to>
      <xdr:col>20</xdr:col>
      <xdr:colOff>38100</xdr:colOff>
      <xdr:row>78</xdr:row>
      <xdr:rowOff>102946</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3746500" y="1337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94073</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3562428" y="1346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50761</xdr:rowOff>
    </xdr:from>
    <xdr:to>
      <xdr:col>15</xdr:col>
      <xdr:colOff>101600</xdr:colOff>
      <xdr:row>78</xdr:row>
      <xdr:rowOff>152361</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2857500" y="1342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143488</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2673428" y="1351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101397</xdr:rowOff>
    </xdr:from>
    <xdr:to>
      <xdr:col>10</xdr:col>
      <xdr:colOff>165100</xdr:colOff>
      <xdr:row>79</xdr:row>
      <xdr:rowOff>31547</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968500" y="1347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22674</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1784428" y="1356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111874</xdr:rowOff>
    </xdr:from>
    <xdr:to>
      <xdr:col>6</xdr:col>
      <xdr:colOff>38100</xdr:colOff>
      <xdr:row>79</xdr:row>
      <xdr:rowOff>42024</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079500" y="1348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33151</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895428" y="1357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xmlns=""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49958</xdr:rowOff>
    </xdr:from>
    <xdr:to>
      <xdr:col>24</xdr:col>
      <xdr:colOff>62865</xdr:colOff>
      <xdr:row>99</xdr:row>
      <xdr:rowOff>116464</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4633595" y="15480458"/>
          <a:ext cx="1270" cy="160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120291</xdr:rowOff>
    </xdr:from>
    <xdr:ext cx="534377" cy="259045"/>
    <xdr:sp macro="" textlink="">
      <xdr:nvSpPr>
        <xdr:cNvPr id="232" name="扶助費最小値テキスト">
          <a:extLst>
            <a:ext uri="{FF2B5EF4-FFF2-40B4-BE49-F238E27FC236}">
              <a16:creationId xmlns:a16="http://schemas.microsoft.com/office/drawing/2014/main" xmlns="" id="{00000000-0008-0000-0600-0000E8000000}"/>
            </a:ext>
          </a:extLst>
        </xdr:cNvPr>
        <xdr:cNvSpPr txBox="1"/>
      </xdr:nvSpPr>
      <xdr:spPr>
        <a:xfrm>
          <a:off x="4686300" y="1709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116464</xdr:rowOff>
    </xdr:from>
    <xdr:to>
      <xdr:col>24</xdr:col>
      <xdr:colOff>152400</xdr:colOff>
      <xdr:row>99</xdr:row>
      <xdr:rowOff>116464</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7090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168085</xdr:rowOff>
    </xdr:from>
    <xdr:ext cx="599010" cy="259045"/>
    <xdr:sp macro="" textlink="">
      <xdr:nvSpPr>
        <xdr:cNvPr id="234" name="扶助費最大値テキスト">
          <a:extLst>
            <a:ext uri="{FF2B5EF4-FFF2-40B4-BE49-F238E27FC236}">
              <a16:creationId xmlns:a16="http://schemas.microsoft.com/office/drawing/2014/main" xmlns="" id="{00000000-0008-0000-0600-0000EA000000}"/>
            </a:ext>
          </a:extLst>
        </xdr:cNvPr>
        <xdr:cNvSpPr txBox="1"/>
      </xdr:nvSpPr>
      <xdr:spPr>
        <a:xfrm>
          <a:off x="4686300" y="15255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49958</xdr:rowOff>
    </xdr:from>
    <xdr:to>
      <xdr:col>24</xdr:col>
      <xdr:colOff>152400</xdr:colOff>
      <xdr:row>90</xdr:row>
      <xdr:rowOff>49958</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4546600" y="15480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87219</xdr:rowOff>
    </xdr:from>
    <xdr:to>
      <xdr:col>24</xdr:col>
      <xdr:colOff>63500</xdr:colOff>
      <xdr:row>97</xdr:row>
      <xdr:rowOff>1527</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flipV="1">
          <a:off x="3797300" y="16203519"/>
          <a:ext cx="838200" cy="42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159061</xdr:rowOff>
    </xdr:from>
    <xdr:ext cx="599010" cy="259045"/>
    <xdr:sp macro="" textlink="">
      <xdr:nvSpPr>
        <xdr:cNvPr id="237" name="扶助費平均値テキスト">
          <a:extLst>
            <a:ext uri="{FF2B5EF4-FFF2-40B4-BE49-F238E27FC236}">
              <a16:creationId xmlns:a16="http://schemas.microsoft.com/office/drawing/2014/main" xmlns="" id="{00000000-0008-0000-0600-0000ED000000}"/>
            </a:ext>
          </a:extLst>
        </xdr:cNvPr>
        <xdr:cNvSpPr txBox="1"/>
      </xdr:nvSpPr>
      <xdr:spPr>
        <a:xfrm>
          <a:off x="4686300" y="16275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9184</xdr:rowOff>
    </xdr:from>
    <xdr:to>
      <xdr:col>24</xdr:col>
      <xdr:colOff>114300</xdr:colOff>
      <xdr:row>95</xdr:row>
      <xdr:rowOff>110784</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4584700" y="1629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1527</xdr:rowOff>
    </xdr:from>
    <xdr:to>
      <xdr:col>19</xdr:col>
      <xdr:colOff>177800</xdr:colOff>
      <xdr:row>97</xdr:row>
      <xdr:rowOff>61519</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flipV="1">
          <a:off x="2908300" y="16632177"/>
          <a:ext cx="889000" cy="5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45630</xdr:rowOff>
    </xdr:from>
    <xdr:to>
      <xdr:col>20</xdr:col>
      <xdr:colOff>38100</xdr:colOff>
      <xdr:row>97</xdr:row>
      <xdr:rowOff>147230</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3746500" y="166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138357</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3530111" y="1676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61519</xdr:rowOff>
    </xdr:from>
    <xdr:to>
      <xdr:col>15</xdr:col>
      <xdr:colOff>50800</xdr:colOff>
      <xdr:row>97</xdr:row>
      <xdr:rowOff>137333</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flipV="1">
          <a:off x="2019300" y="16692169"/>
          <a:ext cx="889000" cy="7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74368</xdr:rowOff>
    </xdr:from>
    <xdr:to>
      <xdr:col>15</xdr:col>
      <xdr:colOff>101600</xdr:colOff>
      <xdr:row>98</xdr:row>
      <xdr:rowOff>4518</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2857500" y="1670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167095</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2641111" y="1679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71774</xdr:rowOff>
    </xdr:from>
    <xdr:to>
      <xdr:col>10</xdr:col>
      <xdr:colOff>114300</xdr:colOff>
      <xdr:row>97</xdr:row>
      <xdr:rowOff>137333</xdr:rowOff>
    </xdr:to>
    <xdr:cxnSp macro="">
      <xdr:nvCxnSpPr>
        <xdr:cNvPr id="245" name="直線コネクタ 244">
          <a:extLst>
            <a:ext uri="{FF2B5EF4-FFF2-40B4-BE49-F238E27FC236}">
              <a16:creationId xmlns:a16="http://schemas.microsoft.com/office/drawing/2014/main" xmlns="" id="{00000000-0008-0000-0600-0000F5000000}"/>
            </a:ext>
          </a:extLst>
        </xdr:cNvPr>
        <xdr:cNvCxnSpPr/>
      </xdr:nvCxnSpPr>
      <xdr:spPr>
        <a:xfrm>
          <a:off x="1130300" y="16702424"/>
          <a:ext cx="889000" cy="6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89047</xdr:rowOff>
    </xdr:from>
    <xdr:to>
      <xdr:col>10</xdr:col>
      <xdr:colOff>165100</xdr:colOff>
      <xdr:row>98</xdr:row>
      <xdr:rowOff>19197</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968500" y="1671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10324</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1752111" y="168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97358</xdr:rowOff>
    </xdr:from>
    <xdr:to>
      <xdr:col>6</xdr:col>
      <xdr:colOff>38100</xdr:colOff>
      <xdr:row>98</xdr:row>
      <xdr:rowOff>27508</xdr:rowOff>
    </xdr:to>
    <xdr:sp macro="" textlink="">
      <xdr:nvSpPr>
        <xdr:cNvPr id="248" name="フローチャート: 判断 247">
          <a:extLst>
            <a:ext uri="{FF2B5EF4-FFF2-40B4-BE49-F238E27FC236}">
              <a16:creationId xmlns:a16="http://schemas.microsoft.com/office/drawing/2014/main" xmlns="" id="{00000000-0008-0000-0600-0000F8000000}"/>
            </a:ext>
          </a:extLst>
        </xdr:cNvPr>
        <xdr:cNvSpPr/>
      </xdr:nvSpPr>
      <xdr:spPr>
        <a:xfrm>
          <a:off x="1079500" y="1672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18635</xdr:rowOff>
    </xdr:from>
    <xdr:ext cx="534377"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863111" y="1682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36419</xdr:rowOff>
    </xdr:from>
    <xdr:to>
      <xdr:col>24</xdr:col>
      <xdr:colOff>114300</xdr:colOff>
      <xdr:row>94</xdr:row>
      <xdr:rowOff>138019</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4584700" y="1615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59296</xdr:rowOff>
    </xdr:from>
    <xdr:ext cx="599010" cy="259045"/>
    <xdr:sp macro="" textlink="">
      <xdr:nvSpPr>
        <xdr:cNvPr id="256" name="扶助費該当値テキスト">
          <a:extLst>
            <a:ext uri="{FF2B5EF4-FFF2-40B4-BE49-F238E27FC236}">
              <a16:creationId xmlns:a16="http://schemas.microsoft.com/office/drawing/2014/main" xmlns="" id="{00000000-0008-0000-0600-000000010000}"/>
            </a:ext>
          </a:extLst>
        </xdr:cNvPr>
        <xdr:cNvSpPr txBox="1"/>
      </xdr:nvSpPr>
      <xdr:spPr>
        <a:xfrm>
          <a:off x="4686300" y="1600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122177</xdr:rowOff>
    </xdr:from>
    <xdr:to>
      <xdr:col>20</xdr:col>
      <xdr:colOff>38100</xdr:colOff>
      <xdr:row>97</xdr:row>
      <xdr:rowOff>52327</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3746500" y="165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68854</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3530111" y="1635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10719</xdr:rowOff>
    </xdr:from>
    <xdr:to>
      <xdr:col>15</xdr:col>
      <xdr:colOff>101600</xdr:colOff>
      <xdr:row>97</xdr:row>
      <xdr:rowOff>112319</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2857500" y="1664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128846</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2641111" y="164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86533</xdr:rowOff>
    </xdr:from>
    <xdr:to>
      <xdr:col>10</xdr:col>
      <xdr:colOff>165100</xdr:colOff>
      <xdr:row>98</xdr:row>
      <xdr:rowOff>16683</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968500" y="1671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33210</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1752111" y="1649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20974</xdr:rowOff>
    </xdr:from>
    <xdr:to>
      <xdr:col>6</xdr:col>
      <xdr:colOff>38100</xdr:colOff>
      <xdr:row>97</xdr:row>
      <xdr:rowOff>122574</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1079500" y="1665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139101</xdr:rowOff>
    </xdr:from>
    <xdr:ext cx="534377"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863111" y="1642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xmlns=""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19987</xdr:rowOff>
    </xdr:from>
    <xdr:to>
      <xdr:col>54</xdr:col>
      <xdr:colOff>189865</xdr:colOff>
      <xdr:row>37</xdr:row>
      <xdr:rowOff>74325</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flipV="1">
          <a:off x="10475595" y="5163487"/>
          <a:ext cx="1270" cy="1254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78152</xdr:rowOff>
    </xdr:from>
    <xdr:ext cx="534377" cy="259045"/>
    <xdr:sp macro="" textlink="">
      <xdr:nvSpPr>
        <xdr:cNvPr id="287" name="補助費等最小値テキスト">
          <a:extLst>
            <a:ext uri="{FF2B5EF4-FFF2-40B4-BE49-F238E27FC236}">
              <a16:creationId xmlns:a16="http://schemas.microsoft.com/office/drawing/2014/main" xmlns="" id="{00000000-0008-0000-0600-00001F010000}"/>
            </a:ext>
          </a:extLst>
        </xdr:cNvPr>
        <xdr:cNvSpPr txBox="1"/>
      </xdr:nvSpPr>
      <xdr:spPr>
        <a:xfrm>
          <a:off x="10528300" y="642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74325</xdr:rowOff>
    </xdr:from>
    <xdr:to>
      <xdr:col>55</xdr:col>
      <xdr:colOff>88900</xdr:colOff>
      <xdr:row>37</xdr:row>
      <xdr:rowOff>74325</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641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138114</xdr:rowOff>
    </xdr:from>
    <xdr:ext cx="599010" cy="259045"/>
    <xdr:sp macro="" textlink="">
      <xdr:nvSpPr>
        <xdr:cNvPr id="289" name="補助費等最大値テキスト">
          <a:extLst>
            <a:ext uri="{FF2B5EF4-FFF2-40B4-BE49-F238E27FC236}">
              <a16:creationId xmlns:a16="http://schemas.microsoft.com/office/drawing/2014/main" xmlns="" id="{00000000-0008-0000-0600-000021010000}"/>
            </a:ext>
          </a:extLst>
        </xdr:cNvPr>
        <xdr:cNvSpPr txBox="1"/>
      </xdr:nvSpPr>
      <xdr:spPr>
        <a:xfrm>
          <a:off x="10528300" y="493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19987</xdr:rowOff>
    </xdr:from>
    <xdr:to>
      <xdr:col>55</xdr:col>
      <xdr:colOff>88900</xdr:colOff>
      <xdr:row>30</xdr:row>
      <xdr:rowOff>19987</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10388600" y="516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77589</xdr:rowOff>
    </xdr:from>
    <xdr:to>
      <xdr:col>55</xdr:col>
      <xdr:colOff>0</xdr:colOff>
      <xdr:row>36</xdr:row>
      <xdr:rowOff>37790</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9639300" y="5735439"/>
          <a:ext cx="838200" cy="47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100050</xdr:rowOff>
    </xdr:from>
    <xdr:ext cx="599010" cy="259045"/>
    <xdr:sp macro="" textlink="">
      <xdr:nvSpPr>
        <xdr:cNvPr id="292" name="補助費等平均値テキスト">
          <a:extLst>
            <a:ext uri="{FF2B5EF4-FFF2-40B4-BE49-F238E27FC236}">
              <a16:creationId xmlns:a16="http://schemas.microsoft.com/office/drawing/2014/main" xmlns="" id="{00000000-0008-0000-0600-000024010000}"/>
            </a:ext>
          </a:extLst>
        </xdr:cNvPr>
        <xdr:cNvSpPr txBox="1"/>
      </xdr:nvSpPr>
      <xdr:spPr>
        <a:xfrm>
          <a:off x="10528300" y="5757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77173</xdr:rowOff>
    </xdr:from>
    <xdr:to>
      <xdr:col>55</xdr:col>
      <xdr:colOff>50800</xdr:colOff>
      <xdr:row>35</xdr:row>
      <xdr:rowOff>7323</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10426700" y="590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77589</xdr:rowOff>
    </xdr:from>
    <xdr:to>
      <xdr:col>50</xdr:col>
      <xdr:colOff>114300</xdr:colOff>
      <xdr:row>36</xdr:row>
      <xdr:rowOff>58652</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8750300" y="5735439"/>
          <a:ext cx="889000" cy="49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162244</xdr:rowOff>
    </xdr:from>
    <xdr:to>
      <xdr:col>50</xdr:col>
      <xdr:colOff>165100</xdr:colOff>
      <xdr:row>32</xdr:row>
      <xdr:rowOff>92394</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9588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108921</xdr:rowOff>
    </xdr:from>
    <xdr:ext cx="599010"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9339795" y="525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22538</xdr:rowOff>
    </xdr:from>
    <xdr:to>
      <xdr:col>45</xdr:col>
      <xdr:colOff>177800</xdr:colOff>
      <xdr:row>36</xdr:row>
      <xdr:rowOff>58652</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7861300" y="6023288"/>
          <a:ext cx="889000" cy="20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21957</xdr:rowOff>
    </xdr:from>
    <xdr:to>
      <xdr:col>46</xdr:col>
      <xdr:colOff>38100</xdr:colOff>
      <xdr:row>35</xdr:row>
      <xdr:rowOff>123557</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8699500" y="602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140084</xdr:rowOff>
    </xdr:from>
    <xdr:ext cx="59901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8450795" y="579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22538</xdr:rowOff>
    </xdr:from>
    <xdr:to>
      <xdr:col>41</xdr:col>
      <xdr:colOff>50800</xdr:colOff>
      <xdr:row>35</xdr:row>
      <xdr:rowOff>90080</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flipV="1">
          <a:off x="6972300" y="6023288"/>
          <a:ext cx="889000" cy="6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165028</xdr:rowOff>
    </xdr:from>
    <xdr:to>
      <xdr:col>41</xdr:col>
      <xdr:colOff>101600</xdr:colOff>
      <xdr:row>35</xdr:row>
      <xdr:rowOff>95178</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7810500" y="59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86305</xdr:rowOff>
    </xdr:from>
    <xdr:ext cx="59901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7561795" y="6087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1424</xdr:rowOff>
    </xdr:from>
    <xdr:to>
      <xdr:col>36</xdr:col>
      <xdr:colOff>165100</xdr:colOff>
      <xdr:row>35</xdr:row>
      <xdr:rowOff>103024</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6921500" y="600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119551</xdr:rowOff>
    </xdr:from>
    <xdr:ext cx="59901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672795" y="577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158440</xdr:rowOff>
    </xdr:from>
    <xdr:to>
      <xdr:col>55</xdr:col>
      <xdr:colOff>50800</xdr:colOff>
      <xdr:row>36</xdr:row>
      <xdr:rowOff>88590</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10426700" y="615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136867</xdr:rowOff>
    </xdr:from>
    <xdr:ext cx="534377" cy="259045"/>
    <xdr:sp macro="" textlink="">
      <xdr:nvSpPr>
        <xdr:cNvPr id="311" name="補助費等該当値テキスト">
          <a:extLst>
            <a:ext uri="{FF2B5EF4-FFF2-40B4-BE49-F238E27FC236}">
              <a16:creationId xmlns:a16="http://schemas.microsoft.com/office/drawing/2014/main" xmlns="" id="{00000000-0008-0000-0600-000037010000}"/>
            </a:ext>
          </a:extLst>
        </xdr:cNvPr>
        <xdr:cNvSpPr txBox="1"/>
      </xdr:nvSpPr>
      <xdr:spPr>
        <a:xfrm>
          <a:off x="10528300" y="613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26789</xdr:rowOff>
    </xdr:from>
    <xdr:to>
      <xdr:col>50</xdr:col>
      <xdr:colOff>165100</xdr:colOff>
      <xdr:row>33</xdr:row>
      <xdr:rowOff>128389</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9588500" y="568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119516</xdr:rowOff>
    </xdr:from>
    <xdr:ext cx="59901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9339795" y="577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7852</xdr:rowOff>
    </xdr:from>
    <xdr:to>
      <xdr:col>46</xdr:col>
      <xdr:colOff>38100</xdr:colOff>
      <xdr:row>36</xdr:row>
      <xdr:rowOff>109452</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8699500" y="618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100579</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8483111" y="627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143188</xdr:rowOff>
    </xdr:from>
    <xdr:to>
      <xdr:col>41</xdr:col>
      <xdr:colOff>101600</xdr:colOff>
      <xdr:row>35</xdr:row>
      <xdr:rowOff>73338</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7810500" y="597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89865</xdr:rowOff>
    </xdr:from>
    <xdr:ext cx="599010"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7561795" y="5747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39280</xdr:rowOff>
    </xdr:from>
    <xdr:to>
      <xdr:col>36</xdr:col>
      <xdr:colOff>165100</xdr:colOff>
      <xdr:row>35</xdr:row>
      <xdr:rowOff>140880</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6921500" y="604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132007</xdr:rowOff>
    </xdr:from>
    <xdr:ext cx="599010"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6672795" y="6132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xmlns=""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151526</xdr:rowOff>
    </xdr:from>
    <xdr:to>
      <xdr:col>54</xdr:col>
      <xdr:colOff>189865</xdr:colOff>
      <xdr:row>58</xdr:row>
      <xdr:rowOff>107437</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flipV="1">
          <a:off x="10475595" y="8724026"/>
          <a:ext cx="1270" cy="1327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111264</xdr:rowOff>
    </xdr:from>
    <xdr:ext cx="534377" cy="259045"/>
    <xdr:sp macro="" textlink="">
      <xdr:nvSpPr>
        <xdr:cNvPr id="344" name="普通建設事業費最小値テキスト">
          <a:extLst>
            <a:ext uri="{FF2B5EF4-FFF2-40B4-BE49-F238E27FC236}">
              <a16:creationId xmlns:a16="http://schemas.microsoft.com/office/drawing/2014/main" xmlns="" id="{00000000-0008-0000-0600-000058010000}"/>
            </a:ext>
          </a:extLst>
        </xdr:cNvPr>
        <xdr:cNvSpPr txBox="1"/>
      </xdr:nvSpPr>
      <xdr:spPr>
        <a:xfrm>
          <a:off x="10528300" y="100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107437</xdr:rowOff>
    </xdr:from>
    <xdr:to>
      <xdr:col>55</xdr:col>
      <xdr:colOff>88900</xdr:colOff>
      <xdr:row>58</xdr:row>
      <xdr:rowOff>107437</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10388600" y="1005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98203</xdr:rowOff>
    </xdr:from>
    <xdr:ext cx="599010" cy="259045"/>
    <xdr:sp macro="" textlink="">
      <xdr:nvSpPr>
        <xdr:cNvPr id="346" name="普通建設事業費最大値テキスト">
          <a:extLst>
            <a:ext uri="{FF2B5EF4-FFF2-40B4-BE49-F238E27FC236}">
              <a16:creationId xmlns:a16="http://schemas.microsoft.com/office/drawing/2014/main" xmlns="" id="{00000000-0008-0000-0600-00005A010000}"/>
            </a:ext>
          </a:extLst>
        </xdr:cNvPr>
        <xdr:cNvSpPr txBox="1"/>
      </xdr:nvSpPr>
      <xdr:spPr>
        <a:xfrm>
          <a:off x="10528300" y="849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151526</xdr:rowOff>
    </xdr:from>
    <xdr:to>
      <xdr:col>55</xdr:col>
      <xdr:colOff>88900</xdr:colOff>
      <xdr:row>50</xdr:row>
      <xdr:rowOff>151526</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10388600" y="8724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84299</xdr:rowOff>
    </xdr:from>
    <xdr:to>
      <xdr:col>55</xdr:col>
      <xdr:colOff>0</xdr:colOff>
      <xdr:row>58</xdr:row>
      <xdr:rowOff>27061</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9639300" y="9856949"/>
          <a:ext cx="838200" cy="11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93333</xdr:rowOff>
    </xdr:from>
    <xdr:ext cx="599010" cy="259045"/>
    <xdr:sp macro="" textlink="">
      <xdr:nvSpPr>
        <xdr:cNvPr id="349" name="普通建設事業費平均値テキスト">
          <a:extLst>
            <a:ext uri="{FF2B5EF4-FFF2-40B4-BE49-F238E27FC236}">
              <a16:creationId xmlns:a16="http://schemas.microsoft.com/office/drawing/2014/main" xmlns="" id="{00000000-0008-0000-0600-00005D010000}"/>
            </a:ext>
          </a:extLst>
        </xdr:cNvPr>
        <xdr:cNvSpPr txBox="1"/>
      </xdr:nvSpPr>
      <xdr:spPr>
        <a:xfrm>
          <a:off x="10528300" y="9523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70456</xdr:rowOff>
    </xdr:from>
    <xdr:to>
      <xdr:col>55</xdr:col>
      <xdr:colOff>50800</xdr:colOff>
      <xdr:row>57</xdr:row>
      <xdr:rowOff>606</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10426700" y="967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38613</xdr:rowOff>
    </xdr:from>
    <xdr:to>
      <xdr:col>50</xdr:col>
      <xdr:colOff>114300</xdr:colOff>
      <xdr:row>57</xdr:row>
      <xdr:rowOff>84299</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8750300" y="9811263"/>
          <a:ext cx="889000" cy="4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49650</xdr:rowOff>
    </xdr:from>
    <xdr:to>
      <xdr:col>50</xdr:col>
      <xdr:colOff>165100</xdr:colOff>
      <xdr:row>56</xdr:row>
      <xdr:rowOff>151250</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95885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167777</xdr:rowOff>
    </xdr:from>
    <xdr:ext cx="59901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9339795" y="9426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73292</xdr:rowOff>
    </xdr:from>
    <xdr:to>
      <xdr:col>45</xdr:col>
      <xdr:colOff>177800</xdr:colOff>
      <xdr:row>57</xdr:row>
      <xdr:rowOff>38613</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7861300" y="9674492"/>
          <a:ext cx="889000" cy="13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57460</xdr:rowOff>
    </xdr:from>
    <xdr:to>
      <xdr:col>46</xdr:col>
      <xdr:colOff>38100</xdr:colOff>
      <xdr:row>56</xdr:row>
      <xdr:rowOff>159060</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8699500" y="965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4137</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8450795" y="94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73292</xdr:rowOff>
    </xdr:from>
    <xdr:to>
      <xdr:col>41</xdr:col>
      <xdr:colOff>50800</xdr:colOff>
      <xdr:row>57</xdr:row>
      <xdr:rowOff>63389</xdr:rowOff>
    </xdr:to>
    <xdr:cxnSp macro="">
      <xdr:nvCxnSpPr>
        <xdr:cNvPr id="357" name="直線コネクタ 356">
          <a:extLst>
            <a:ext uri="{FF2B5EF4-FFF2-40B4-BE49-F238E27FC236}">
              <a16:creationId xmlns:a16="http://schemas.microsoft.com/office/drawing/2014/main" xmlns="" id="{00000000-0008-0000-0600-000065010000}"/>
            </a:ext>
          </a:extLst>
        </xdr:cNvPr>
        <xdr:cNvCxnSpPr/>
      </xdr:nvCxnSpPr>
      <xdr:spPr>
        <a:xfrm flipV="1">
          <a:off x="6972300" y="9674492"/>
          <a:ext cx="889000" cy="16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69659</xdr:rowOff>
    </xdr:from>
    <xdr:to>
      <xdr:col>41</xdr:col>
      <xdr:colOff>101600</xdr:colOff>
      <xdr:row>56</xdr:row>
      <xdr:rowOff>171259</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7810500" y="96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162386</xdr:rowOff>
    </xdr:from>
    <xdr:ext cx="59901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7561795" y="976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73992</xdr:rowOff>
    </xdr:from>
    <xdr:to>
      <xdr:col>36</xdr:col>
      <xdr:colOff>165100</xdr:colOff>
      <xdr:row>57</xdr:row>
      <xdr:rowOff>4142</xdr:rowOff>
    </xdr:to>
    <xdr:sp macro="" textlink="">
      <xdr:nvSpPr>
        <xdr:cNvPr id="360" name="フローチャート: 判断 359">
          <a:extLst>
            <a:ext uri="{FF2B5EF4-FFF2-40B4-BE49-F238E27FC236}">
              <a16:creationId xmlns:a16="http://schemas.microsoft.com/office/drawing/2014/main" xmlns="" id="{00000000-0008-0000-0600-000068010000}"/>
            </a:ext>
          </a:extLst>
        </xdr:cNvPr>
        <xdr:cNvSpPr/>
      </xdr:nvSpPr>
      <xdr:spPr>
        <a:xfrm>
          <a:off x="6921500" y="967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20669</xdr:rowOff>
    </xdr:from>
    <xdr:ext cx="59901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6672795" y="94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147711</xdr:rowOff>
    </xdr:from>
    <xdr:to>
      <xdr:col>55</xdr:col>
      <xdr:colOff>50800</xdr:colOff>
      <xdr:row>58</xdr:row>
      <xdr:rowOff>77861</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10426700" y="992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62638</xdr:rowOff>
    </xdr:from>
    <xdr:ext cx="534377" cy="259045"/>
    <xdr:sp macro="" textlink="">
      <xdr:nvSpPr>
        <xdr:cNvPr id="368" name="普通建設事業費該当値テキスト">
          <a:extLst>
            <a:ext uri="{FF2B5EF4-FFF2-40B4-BE49-F238E27FC236}">
              <a16:creationId xmlns:a16="http://schemas.microsoft.com/office/drawing/2014/main" xmlns="" id="{00000000-0008-0000-0600-000070010000}"/>
            </a:ext>
          </a:extLst>
        </xdr:cNvPr>
        <xdr:cNvSpPr txBox="1"/>
      </xdr:nvSpPr>
      <xdr:spPr>
        <a:xfrm>
          <a:off x="10528300" y="983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33499</xdr:rowOff>
    </xdr:from>
    <xdr:to>
      <xdr:col>50</xdr:col>
      <xdr:colOff>165100</xdr:colOff>
      <xdr:row>57</xdr:row>
      <xdr:rowOff>135099</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9588500" y="980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126226</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9372111" y="989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159263</xdr:rowOff>
    </xdr:from>
    <xdr:to>
      <xdr:col>46</xdr:col>
      <xdr:colOff>38100</xdr:colOff>
      <xdr:row>57</xdr:row>
      <xdr:rowOff>89413</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8699500" y="976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80540</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8483111" y="985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22492</xdr:rowOff>
    </xdr:from>
    <xdr:to>
      <xdr:col>41</xdr:col>
      <xdr:colOff>101600</xdr:colOff>
      <xdr:row>56</xdr:row>
      <xdr:rowOff>124092</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7810500" y="962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140619</xdr:rowOff>
    </xdr:from>
    <xdr:ext cx="599010"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7561795" y="939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12589</xdr:rowOff>
    </xdr:from>
    <xdr:to>
      <xdr:col>36</xdr:col>
      <xdr:colOff>165100</xdr:colOff>
      <xdr:row>57</xdr:row>
      <xdr:rowOff>114189</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6921500" y="97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105316</xdr:rowOff>
    </xdr:from>
    <xdr:ext cx="534377"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6705111" y="987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xmlns=""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xmlns=""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81004</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flipV="1">
          <a:off x="10475595" y="12082504"/>
          <a:ext cx="1270" cy="156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xmlns=""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27681</xdr:rowOff>
    </xdr:from>
    <xdr:ext cx="599010" cy="259045"/>
    <xdr:sp macro="" textlink="">
      <xdr:nvSpPr>
        <xdr:cNvPr id="405" name="普通建設事業費 （ うち新規整備　）最大値テキスト">
          <a:extLst>
            <a:ext uri="{FF2B5EF4-FFF2-40B4-BE49-F238E27FC236}">
              <a16:creationId xmlns:a16="http://schemas.microsoft.com/office/drawing/2014/main" xmlns="" id="{00000000-0008-0000-0600-000095010000}"/>
            </a:ext>
          </a:extLst>
        </xdr:cNvPr>
        <xdr:cNvSpPr txBox="1"/>
      </xdr:nvSpPr>
      <xdr:spPr>
        <a:xfrm>
          <a:off x="10528300" y="1185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81004</xdr:rowOff>
    </xdr:from>
    <xdr:to>
      <xdr:col>55</xdr:col>
      <xdr:colOff>88900</xdr:colOff>
      <xdr:row>70</xdr:row>
      <xdr:rowOff>81004</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10388600" y="1208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112486</xdr:rowOff>
    </xdr:from>
    <xdr:to>
      <xdr:col>55</xdr:col>
      <xdr:colOff>0</xdr:colOff>
      <xdr:row>78</xdr:row>
      <xdr:rowOff>133702</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flipV="1">
          <a:off x="9639300" y="13485586"/>
          <a:ext cx="838200" cy="2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97984</xdr:rowOff>
    </xdr:from>
    <xdr:ext cx="534377" cy="259045"/>
    <xdr:sp macro="" textlink="">
      <xdr:nvSpPr>
        <xdr:cNvPr id="408" name="普通建設事業費 （ うち新規整備　）平均値テキスト">
          <a:extLst>
            <a:ext uri="{FF2B5EF4-FFF2-40B4-BE49-F238E27FC236}">
              <a16:creationId xmlns:a16="http://schemas.microsoft.com/office/drawing/2014/main" xmlns="" id="{00000000-0008-0000-0600-000098010000}"/>
            </a:ext>
          </a:extLst>
        </xdr:cNvPr>
        <xdr:cNvSpPr txBox="1"/>
      </xdr:nvSpPr>
      <xdr:spPr>
        <a:xfrm>
          <a:off x="10528300" y="13128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75107</xdr:rowOff>
    </xdr:from>
    <xdr:to>
      <xdr:col>55</xdr:col>
      <xdr:colOff>50800</xdr:colOff>
      <xdr:row>78</xdr:row>
      <xdr:rowOff>5257</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10426700" y="132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82201</xdr:rowOff>
    </xdr:from>
    <xdr:to>
      <xdr:col>50</xdr:col>
      <xdr:colOff>114300</xdr:colOff>
      <xdr:row>78</xdr:row>
      <xdr:rowOff>133702</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8750300" y="13455301"/>
          <a:ext cx="889000" cy="5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104586</xdr:rowOff>
    </xdr:from>
    <xdr:to>
      <xdr:col>50</xdr:col>
      <xdr:colOff>165100</xdr:colOff>
      <xdr:row>78</xdr:row>
      <xdr:rowOff>34736</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9588500" y="133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51263</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9372111" y="1308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82201</xdr:rowOff>
    </xdr:from>
    <xdr:to>
      <xdr:col>45</xdr:col>
      <xdr:colOff>177800</xdr:colOff>
      <xdr:row>79</xdr:row>
      <xdr:rowOff>42675</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flipV="1">
          <a:off x="7861300" y="13455301"/>
          <a:ext cx="889000" cy="13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140629</xdr:rowOff>
    </xdr:from>
    <xdr:to>
      <xdr:col>46</xdr:col>
      <xdr:colOff>38100</xdr:colOff>
      <xdr:row>78</xdr:row>
      <xdr:rowOff>70779</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8699500" y="1334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87306</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8483111" y="1311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46616</xdr:rowOff>
    </xdr:from>
    <xdr:to>
      <xdr:col>41</xdr:col>
      <xdr:colOff>50800</xdr:colOff>
      <xdr:row>79</xdr:row>
      <xdr:rowOff>42675</xdr:rowOff>
    </xdr:to>
    <xdr:cxnSp macro="">
      <xdr:nvCxnSpPr>
        <xdr:cNvPr id="416" name="直線コネクタ 415">
          <a:extLst>
            <a:ext uri="{FF2B5EF4-FFF2-40B4-BE49-F238E27FC236}">
              <a16:creationId xmlns:a16="http://schemas.microsoft.com/office/drawing/2014/main" xmlns="" id="{00000000-0008-0000-0600-0000A0010000}"/>
            </a:ext>
          </a:extLst>
        </xdr:cNvPr>
        <xdr:cNvCxnSpPr/>
      </xdr:nvCxnSpPr>
      <xdr:spPr>
        <a:xfrm>
          <a:off x="6972300" y="13248266"/>
          <a:ext cx="889000" cy="33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48285</xdr:rowOff>
    </xdr:from>
    <xdr:to>
      <xdr:col>41</xdr:col>
      <xdr:colOff>101600</xdr:colOff>
      <xdr:row>77</xdr:row>
      <xdr:rowOff>149885</xdr:rowOff>
    </xdr:to>
    <xdr:sp macro="" textlink="">
      <xdr:nvSpPr>
        <xdr:cNvPr id="417" name="フローチャート: 判断 416">
          <a:extLst>
            <a:ext uri="{FF2B5EF4-FFF2-40B4-BE49-F238E27FC236}">
              <a16:creationId xmlns:a16="http://schemas.microsoft.com/office/drawing/2014/main" xmlns="" id="{00000000-0008-0000-0600-0000A1010000}"/>
            </a:ext>
          </a:extLst>
        </xdr:cNvPr>
        <xdr:cNvSpPr/>
      </xdr:nvSpPr>
      <xdr:spPr>
        <a:xfrm>
          <a:off x="7810500" y="1324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166412</xdr:rowOff>
    </xdr:from>
    <xdr:ext cx="534377"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7594111" y="1302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57626</xdr:rowOff>
    </xdr:from>
    <xdr:to>
      <xdr:col>36</xdr:col>
      <xdr:colOff>165100</xdr:colOff>
      <xdr:row>77</xdr:row>
      <xdr:rowOff>159226</xdr:rowOff>
    </xdr:to>
    <xdr:sp macro="" textlink="">
      <xdr:nvSpPr>
        <xdr:cNvPr id="419" name="フローチャート: 判断 418">
          <a:extLst>
            <a:ext uri="{FF2B5EF4-FFF2-40B4-BE49-F238E27FC236}">
              <a16:creationId xmlns:a16="http://schemas.microsoft.com/office/drawing/2014/main" xmlns="" id="{00000000-0008-0000-0600-0000A3010000}"/>
            </a:ext>
          </a:extLst>
        </xdr:cNvPr>
        <xdr:cNvSpPr/>
      </xdr:nvSpPr>
      <xdr:spPr>
        <a:xfrm>
          <a:off x="6921500" y="1325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150353</xdr:rowOff>
    </xdr:from>
    <xdr:ext cx="534377"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6705111" y="1335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61686</xdr:rowOff>
    </xdr:from>
    <xdr:to>
      <xdr:col>55</xdr:col>
      <xdr:colOff>50800</xdr:colOff>
      <xdr:row>78</xdr:row>
      <xdr:rowOff>163286</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10426700" y="134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40113</xdr:rowOff>
    </xdr:from>
    <xdr:ext cx="534377" cy="259045"/>
    <xdr:sp macro="" textlink="">
      <xdr:nvSpPr>
        <xdr:cNvPr id="427" name="普通建設事業費 （ うち新規整備　）該当値テキスト">
          <a:extLst>
            <a:ext uri="{FF2B5EF4-FFF2-40B4-BE49-F238E27FC236}">
              <a16:creationId xmlns:a16="http://schemas.microsoft.com/office/drawing/2014/main" xmlns="" id="{00000000-0008-0000-0600-0000AB010000}"/>
            </a:ext>
          </a:extLst>
        </xdr:cNvPr>
        <xdr:cNvSpPr txBox="1"/>
      </xdr:nvSpPr>
      <xdr:spPr>
        <a:xfrm>
          <a:off x="10528300" y="134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82902</xdr:rowOff>
    </xdr:from>
    <xdr:to>
      <xdr:col>50</xdr:col>
      <xdr:colOff>165100</xdr:colOff>
      <xdr:row>79</xdr:row>
      <xdr:rowOff>13052</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9588500" y="1345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4179</xdr:rowOff>
    </xdr:from>
    <xdr:ext cx="534377"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9372111" y="1354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31401</xdr:rowOff>
    </xdr:from>
    <xdr:to>
      <xdr:col>46</xdr:col>
      <xdr:colOff>38100</xdr:colOff>
      <xdr:row>78</xdr:row>
      <xdr:rowOff>133001</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8699500" y="1340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124128</xdr:rowOff>
    </xdr:from>
    <xdr:ext cx="534377"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8483111" y="1349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163325</xdr:rowOff>
    </xdr:from>
    <xdr:to>
      <xdr:col>41</xdr:col>
      <xdr:colOff>101600</xdr:colOff>
      <xdr:row>79</xdr:row>
      <xdr:rowOff>93475</xdr:rowOff>
    </xdr:to>
    <xdr:sp macro="" textlink="">
      <xdr:nvSpPr>
        <xdr:cNvPr id="432" name="楕円 431">
          <a:extLst>
            <a:ext uri="{FF2B5EF4-FFF2-40B4-BE49-F238E27FC236}">
              <a16:creationId xmlns:a16="http://schemas.microsoft.com/office/drawing/2014/main" xmlns="" id="{00000000-0008-0000-0600-0000B0010000}"/>
            </a:ext>
          </a:extLst>
        </xdr:cNvPr>
        <xdr:cNvSpPr/>
      </xdr:nvSpPr>
      <xdr:spPr>
        <a:xfrm>
          <a:off x="7810500" y="1353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84602</xdr:rowOff>
    </xdr:from>
    <xdr:ext cx="469744"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7626428" y="1362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167266</xdr:rowOff>
    </xdr:from>
    <xdr:to>
      <xdr:col>36</xdr:col>
      <xdr:colOff>165100</xdr:colOff>
      <xdr:row>77</xdr:row>
      <xdr:rowOff>97416</xdr:rowOff>
    </xdr:to>
    <xdr:sp macro="" textlink="">
      <xdr:nvSpPr>
        <xdr:cNvPr id="434" name="楕円 433">
          <a:extLst>
            <a:ext uri="{FF2B5EF4-FFF2-40B4-BE49-F238E27FC236}">
              <a16:creationId xmlns:a16="http://schemas.microsoft.com/office/drawing/2014/main" xmlns="" id="{00000000-0008-0000-0600-0000B2010000}"/>
            </a:ext>
          </a:extLst>
        </xdr:cNvPr>
        <xdr:cNvSpPr/>
      </xdr:nvSpPr>
      <xdr:spPr>
        <a:xfrm>
          <a:off x="6921500" y="1319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113943</xdr:rowOff>
    </xdr:from>
    <xdr:ext cx="534377" cy="259045"/>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6705111" y="1297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xmlns=""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143923</xdr:rowOff>
    </xdr:from>
    <xdr:to>
      <xdr:col>54</xdr:col>
      <xdr:colOff>189865</xdr:colOff>
      <xdr:row>98</xdr:row>
      <xdr:rowOff>140320</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flipV="1">
          <a:off x="10475595" y="15574423"/>
          <a:ext cx="1270" cy="1367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144147</xdr:rowOff>
    </xdr:from>
    <xdr:ext cx="534377" cy="259045"/>
    <xdr:sp macro="" textlink="">
      <xdr:nvSpPr>
        <xdr:cNvPr id="462" name="普通建設事業費 （ うち更新整備　）最小値テキスト">
          <a:extLst>
            <a:ext uri="{FF2B5EF4-FFF2-40B4-BE49-F238E27FC236}">
              <a16:creationId xmlns:a16="http://schemas.microsoft.com/office/drawing/2014/main" xmlns="" id="{00000000-0008-0000-0600-0000CE010000}"/>
            </a:ext>
          </a:extLst>
        </xdr:cNvPr>
        <xdr:cNvSpPr txBox="1"/>
      </xdr:nvSpPr>
      <xdr:spPr>
        <a:xfrm>
          <a:off x="10528300" y="1694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140320</xdr:rowOff>
    </xdr:from>
    <xdr:to>
      <xdr:col>55</xdr:col>
      <xdr:colOff>88900</xdr:colOff>
      <xdr:row>98</xdr:row>
      <xdr:rowOff>140320</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10388600" y="1694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90600</xdr:rowOff>
    </xdr:from>
    <xdr:ext cx="599010" cy="259045"/>
    <xdr:sp macro="" textlink="">
      <xdr:nvSpPr>
        <xdr:cNvPr id="464" name="普通建設事業費 （ うち更新整備　）最大値テキスト">
          <a:extLst>
            <a:ext uri="{FF2B5EF4-FFF2-40B4-BE49-F238E27FC236}">
              <a16:creationId xmlns:a16="http://schemas.microsoft.com/office/drawing/2014/main" xmlns="" id="{00000000-0008-0000-0600-0000D0010000}"/>
            </a:ext>
          </a:extLst>
        </xdr:cNvPr>
        <xdr:cNvSpPr txBox="1"/>
      </xdr:nvSpPr>
      <xdr:spPr>
        <a:xfrm>
          <a:off x="10528300" y="1534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143923</xdr:rowOff>
    </xdr:from>
    <xdr:to>
      <xdr:col>55</xdr:col>
      <xdr:colOff>88900</xdr:colOff>
      <xdr:row>90</xdr:row>
      <xdr:rowOff>143923</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a:off x="10388600" y="1557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74168</xdr:rowOff>
    </xdr:from>
    <xdr:to>
      <xdr:col>55</xdr:col>
      <xdr:colOff>0</xdr:colOff>
      <xdr:row>97</xdr:row>
      <xdr:rowOff>147461</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a:off x="9639300" y="16533368"/>
          <a:ext cx="838200" cy="24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52765</xdr:rowOff>
    </xdr:from>
    <xdr:ext cx="534377" cy="259045"/>
    <xdr:sp macro="" textlink="">
      <xdr:nvSpPr>
        <xdr:cNvPr id="467" name="普通建設事業費 （ うち更新整備　）平均値テキスト">
          <a:extLst>
            <a:ext uri="{FF2B5EF4-FFF2-40B4-BE49-F238E27FC236}">
              <a16:creationId xmlns:a16="http://schemas.microsoft.com/office/drawing/2014/main" xmlns="" id="{00000000-0008-0000-0600-0000D3010000}"/>
            </a:ext>
          </a:extLst>
        </xdr:cNvPr>
        <xdr:cNvSpPr txBox="1"/>
      </xdr:nvSpPr>
      <xdr:spPr>
        <a:xfrm>
          <a:off x="10528300" y="16169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29888</xdr:rowOff>
    </xdr:from>
    <xdr:to>
      <xdr:col>55</xdr:col>
      <xdr:colOff>50800</xdr:colOff>
      <xdr:row>95</xdr:row>
      <xdr:rowOff>131488</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10426700" y="163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107119</xdr:rowOff>
    </xdr:from>
    <xdr:to>
      <xdr:col>50</xdr:col>
      <xdr:colOff>114300</xdr:colOff>
      <xdr:row>96</xdr:row>
      <xdr:rowOff>74168</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a:off x="8750300" y="16394869"/>
          <a:ext cx="889000" cy="13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117366</xdr:rowOff>
    </xdr:from>
    <xdr:to>
      <xdr:col>50</xdr:col>
      <xdr:colOff>165100</xdr:colOff>
      <xdr:row>95</xdr:row>
      <xdr:rowOff>47516</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9588500" y="162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64043</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9372111" y="1600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119703</xdr:rowOff>
    </xdr:from>
    <xdr:to>
      <xdr:col>45</xdr:col>
      <xdr:colOff>177800</xdr:colOff>
      <xdr:row>95</xdr:row>
      <xdr:rowOff>107119</xdr:rowOff>
    </xdr:to>
    <xdr:cxnSp macro="">
      <xdr:nvCxnSpPr>
        <xdr:cNvPr id="472" name="直線コネクタ 471">
          <a:extLst>
            <a:ext uri="{FF2B5EF4-FFF2-40B4-BE49-F238E27FC236}">
              <a16:creationId xmlns:a16="http://schemas.microsoft.com/office/drawing/2014/main" xmlns="" id="{00000000-0008-0000-0600-0000D8010000}"/>
            </a:ext>
          </a:extLst>
        </xdr:cNvPr>
        <xdr:cNvCxnSpPr/>
      </xdr:nvCxnSpPr>
      <xdr:spPr>
        <a:xfrm>
          <a:off x="7861300" y="16064553"/>
          <a:ext cx="889000" cy="33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123211</xdr:rowOff>
    </xdr:from>
    <xdr:to>
      <xdr:col>46</xdr:col>
      <xdr:colOff>38100</xdr:colOff>
      <xdr:row>95</xdr:row>
      <xdr:rowOff>53361</xdr:rowOff>
    </xdr:to>
    <xdr:sp macro="" textlink="">
      <xdr:nvSpPr>
        <xdr:cNvPr id="473" name="フローチャート: 判断 472">
          <a:extLst>
            <a:ext uri="{FF2B5EF4-FFF2-40B4-BE49-F238E27FC236}">
              <a16:creationId xmlns:a16="http://schemas.microsoft.com/office/drawing/2014/main" xmlns="" id="{00000000-0008-0000-0600-0000D9010000}"/>
            </a:ext>
          </a:extLst>
        </xdr:cNvPr>
        <xdr:cNvSpPr/>
      </xdr:nvSpPr>
      <xdr:spPr>
        <a:xfrm>
          <a:off x="8699500" y="1623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69888</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8483111" y="1601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119703</xdr:rowOff>
    </xdr:from>
    <xdr:to>
      <xdr:col>41</xdr:col>
      <xdr:colOff>50800</xdr:colOff>
      <xdr:row>97</xdr:row>
      <xdr:rowOff>75147</xdr:rowOff>
    </xdr:to>
    <xdr:cxnSp macro="">
      <xdr:nvCxnSpPr>
        <xdr:cNvPr id="475" name="直線コネクタ 474">
          <a:extLst>
            <a:ext uri="{FF2B5EF4-FFF2-40B4-BE49-F238E27FC236}">
              <a16:creationId xmlns:a16="http://schemas.microsoft.com/office/drawing/2014/main" xmlns="" id="{00000000-0008-0000-0600-0000DB010000}"/>
            </a:ext>
          </a:extLst>
        </xdr:cNvPr>
        <xdr:cNvCxnSpPr/>
      </xdr:nvCxnSpPr>
      <xdr:spPr>
        <a:xfrm flipV="1">
          <a:off x="6972300" y="16064553"/>
          <a:ext cx="889000" cy="64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30183</xdr:rowOff>
    </xdr:from>
    <xdr:to>
      <xdr:col>41</xdr:col>
      <xdr:colOff>101600</xdr:colOff>
      <xdr:row>95</xdr:row>
      <xdr:rowOff>131783</xdr:rowOff>
    </xdr:to>
    <xdr:sp macro="" textlink="">
      <xdr:nvSpPr>
        <xdr:cNvPr id="476" name="フローチャート: 判断 475">
          <a:extLst>
            <a:ext uri="{FF2B5EF4-FFF2-40B4-BE49-F238E27FC236}">
              <a16:creationId xmlns:a16="http://schemas.microsoft.com/office/drawing/2014/main" xmlns="" id="{00000000-0008-0000-0600-0000DC010000}"/>
            </a:ext>
          </a:extLst>
        </xdr:cNvPr>
        <xdr:cNvSpPr/>
      </xdr:nvSpPr>
      <xdr:spPr>
        <a:xfrm>
          <a:off x="7810500" y="1631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122910</xdr:rowOff>
    </xdr:from>
    <xdr:ext cx="534377"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7594111" y="1641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79169</xdr:rowOff>
    </xdr:from>
    <xdr:to>
      <xdr:col>36</xdr:col>
      <xdr:colOff>165100</xdr:colOff>
      <xdr:row>96</xdr:row>
      <xdr:rowOff>9319</xdr:rowOff>
    </xdr:to>
    <xdr:sp macro="" textlink="">
      <xdr:nvSpPr>
        <xdr:cNvPr id="478" name="フローチャート: 判断 477">
          <a:extLst>
            <a:ext uri="{FF2B5EF4-FFF2-40B4-BE49-F238E27FC236}">
              <a16:creationId xmlns:a16="http://schemas.microsoft.com/office/drawing/2014/main" xmlns="" id="{00000000-0008-0000-0600-0000DE010000}"/>
            </a:ext>
          </a:extLst>
        </xdr:cNvPr>
        <xdr:cNvSpPr/>
      </xdr:nvSpPr>
      <xdr:spPr>
        <a:xfrm>
          <a:off x="6921500" y="1636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25846</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6705111" y="1614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96661</xdr:rowOff>
    </xdr:from>
    <xdr:to>
      <xdr:col>55</xdr:col>
      <xdr:colOff>50800</xdr:colOff>
      <xdr:row>98</xdr:row>
      <xdr:rowOff>26811</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10426700" y="1672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75088</xdr:rowOff>
    </xdr:from>
    <xdr:ext cx="534377" cy="259045"/>
    <xdr:sp macro="" textlink="">
      <xdr:nvSpPr>
        <xdr:cNvPr id="486" name="普通建設事業費 （ うち更新整備　）該当値テキスト">
          <a:extLst>
            <a:ext uri="{FF2B5EF4-FFF2-40B4-BE49-F238E27FC236}">
              <a16:creationId xmlns:a16="http://schemas.microsoft.com/office/drawing/2014/main" xmlns="" id="{00000000-0008-0000-0600-0000E6010000}"/>
            </a:ext>
          </a:extLst>
        </xdr:cNvPr>
        <xdr:cNvSpPr txBox="1"/>
      </xdr:nvSpPr>
      <xdr:spPr>
        <a:xfrm>
          <a:off x="10528300" y="1670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23368</xdr:rowOff>
    </xdr:from>
    <xdr:to>
      <xdr:col>50</xdr:col>
      <xdr:colOff>165100</xdr:colOff>
      <xdr:row>96</xdr:row>
      <xdr:rowOff>124968</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9588500" y="1648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116095</xdr:rowOff>
    </xdr:from>
    <xdr:ext cx="534377"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9372111" y="1657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56319</xdr:rowOff>
    </xdr:from>
    <xdr:to>
      <xdr:col>46</xdr:col>
      <xdr:colOff>38100</xdr:colOff>
      <xdr:row>95</xdr:row>
      <xdr:rowOff>157919</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8699500" y="1634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149046</xdr:rowOff>
    </xdr:from>
    <xdr:ext cx="534377"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8483111" y="1643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68903</xdr:rowOff>
    </xdr:from>
    <xdr:to>
      <xdr:col>41</xdr:col>
      <xdr:colOff>101600</xdr:colOff>
      <xdr:row>93</xdr:row>
      <xdr:rowOff>170503</xdr:rowOff>
    </xdr:to>
    <xdr:sp macro="" textlink="">
      <xdr:nvSpPr>
        <xdr:cNvPr id="491" name="楕円 490">
          <a:extLst>
            <a:ext uri="{FF2B5EF4-FFF2-40B4-BE49-F238E27FC236}">
              <a16:creationId xmlns:a16="http://schemas.microsoft.com/office/drawing/2014/main" xmlns="" id="{00000000-0008-0000-0600-0000EB010000}"/>
            </a:ext>
          </a:extLst>
        </xdr:cNvPr>
        <xdr:cNvSpPr/>
      </xdr:nvSpPr>
      <xdr:spPr>
        <a:xfrm>
          <a:off x="7810500" y="1601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15580</xdr:rowOff>
    </xdr:from>
    <xdr:ext cx="534377"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7594111" y="157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24347</xdr:rowOff>
    </xdr:from>
    <xdr:to>
      <xdr:col>36</xdr:col>
      <xdr:colOff>165100</xdr:colOff>
      <xdr:row>97</xdr:row>
      <xdr:rowOff>125947</xdr:rowOff>
    </xdr:to>
    <xdr:sp macro="" textlink="">
      <xdr:nvSpPr>
        <xdr:cNvPr id="493" name="楕円 492">
          <a:extLst>
            <a:ext uri="{FF2B5EF4-FFF2-40B4-BE49-F238E27FC236}">
              <a16:creationId xmlns:a16="http://schemas.microsoft.com/office/drawing/2014/main" xmlns="" id="{00000000-0008-0000-0600-0000ED010000}"/>
            </a:ext>
          </a:extLst>
        </xdr:cNvPr>
        <xdr:cNvSpPr/>
      </xdr:nvSpPr>
      <xdr:spPr>
        <a:xfrm>
          <a:off x="6921500" y="1665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117074</xdr:rowOff>
    </xdr:from>
    <xdr:ext cx="534377"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6705111" y="1674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xmlns=""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xmlns=""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xmlns=""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87618</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flipV="1">
          <a:off x="16317595" y="5402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164394</xdr:rowOff>
    </xdr:from>
    <xdr:ext cx="249299" cy="259045"/>
    <xdr:sp macro="" textlink="">
      <xdr:nvSpPr>
        <xdr:cNvPr id="517" name="災害復旧事業費最小値テキスト">
          <a:extLst>
            <a:ext uri="{FF2B5EF4-FFF2-40B4-BE49-F238E27FC236}">
              <a16:creationId xmlns:a16="http://schemas.microsoft.com/office/drawing/2014/main" xmlns="" id="{00000000-0008-0000-0600-000005020000}"/>
            </a:ext>
          </a:extLst>
        </xdr:cNvPr>
        <xdr:cNvSpPr txBox="1"/>
      </xdr:nvSpPr>
      <xdr:spPr>
        <a:xfrm>
          <a:off x="16370300" y="6679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34295</xdr:rowOff>
    </xdr:from>
    <xdr:ext cx="599010" cy="259045"/>
    <xdr:sp macro="" textlink="">
      <xdr:nvSpPr>
        <xdr:cNvPr id="519" name="災害復旧事業費最大値テキスト">
          <a:extLst>
            <a:ext uri="{FF2B5EF4-FFF2-40B4-BE49-F238E27FC236}">
              <a16:creationId xmlns:a16="http://schemas.microsoft.com/office/drawing/2014/main" xmlns="" id="{00000000-0008-0000-0600-000007020000}"/>
            </a:ext>
          </a:extLst>
        </xdr:cNvPr>
        <xdr:cNvSpPr txBox="1"/>
      </xdr:nvSpPr>
      <xdr:spPr>
        <a:xfrm>
          <a:off x="16370300" y="517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87618</xdr:rowOff>
    </xdr:from>
    <xdr:to>
      <xdr:col>86</xdr:col>
      <xdr:colOff>25400</xdr:colOff>
      <xdr:row>31</xdr:row>
      <xdr:rowOff>87618</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6230600" y="540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81844</xdr:rowOff>
    </xdr:from>
    <xdr:ext cx="534377" cy="259045"/>
    <xdr:sp macro="" textlink="">
      <xdr:nvSpPr>
        <xdr:cNvPr id="522" name="災害復旧事業費平均値テキスト">
          <a:extLst>
            <a:ext uri="{FF2B5EF4-FFF2-40B4-BE49-F238E27FC236}">
              <a16:creationId xmlns:a16="http://schemas.microsoft.com/office/drawing/2014/main" xmlns="" id="{00000000-0008-0000-0600-00000A020000}"/>
            </a:ext>
          </a:extLst>
        </xdr:cNvPr>
        <xdr:cNvSpPr txBox="1"/>
      </xdr:nvSpPr>
      <xdr:spPr>
        <a:xfrm>
          <a:off x="16370300" y="642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58967</xdr:rowOff>
    </xdr:from>
    <xdr:to>
      <xdr:col>85</xdr:col>
      <xdr:colOff>177800</xdr:colOff>
      <xdr:row>38</xdr:row>
      <xdr:rowOff>160567</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6268700" y="657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57131</xdr:rowOff>
    </xdr:from>
    <xdr:to>
      <xdr:col>81</xdr:col>
      <xdr:colOff>101600</xdr:colOff>
      <xdr:row>38</xdr:row>
      <xdr:rowOff>158731</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5430500" y="657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3808</xdr:rowOff>
    </xdr:from>
    <xdr:ext cx="534377"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5214111" y="634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135871</xdr:rowOff>
    </xdr:from>
    <xdr:to>
      <xdr:col>76</xdr:col>
      <xdr:colOff>114300</xdr:colOff>
      <xdr:row>38</xdr:row>
      <xdr:rowOff>139700</xdr:rowOff>
    </xdr:to>
    <xdr:cxnSp macro="">
      <xdr:nvCxnSpPr>
        <xdr:cNvPr id="527" name="直線コネクタ 526">
          <a:extLst>
            <a:ext uri="{FF2B5EF4-FFF2-40B4-BE49-F238E27FC236}">
              <a16:creationId xmlns:a16="http://schemas.microsoft.com/office/drawing/2014/main" xmlns="" id="{00000000-0008-0000-0600-00000F020000}"/>
            </a:ext>
          </a:extLst>
        </xdr:cNvPr>
        <xdr:cNvCxnSpPr/>
      </xdr:nvCxnSpPr>
      <xdr:spPr>
        <a:xfrm>
          <a:off x="13703300" y="6650971"/>
          <a:ext cx="8890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51457</xdr:rowOff>
    </xdr:from>
    <xdr:to>
      <xdr:col>76</xdr:col>
      <xdr:colOff>165100</xdr:colOff>
      <xdr:row>38</xdr:row>
      <xdr:rowOff>153057</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4541500" y="656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169585</xdr:rowOff>
    </xdr:from>
    <xdr:ext cx="534377"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4325111" y="634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134264</xdr:rowOff>
    </xdr:from>
    <xdr:to>
      <xdr:col>71</xdr:col>
      <xdr:colOff>177800</xdr:colOff>
      <xdr:row>38</xdr:row>
      <xdr:rowOff>135871</xdr:rowOff>
    </xdr:to>
    <xdr:cxnSp macro="">
      <xdr:nvCxnSpPr>
        <xdr:cNvPr id="530" name="直線コネクタ 529">
          <a:extLst>
            <a:ext uri="{FF2B5EF4-FFF2-40B4-BE49-F238E27FC236}">
              <a16:creationId xmlns:a16="http://schemas.microsoft.com/office/drawing/2014/main" xmlns="" id="{00000000-0008-0000-0600-000012020000}"/>
            </a:ext>
          </a:extLst>
        </xdr:cNvPr>
        <xdr:cNvCxnSpPr/>
      </xdr:nvCxnSpPr>
      <xdr:spPr>
        <a:xfrm>
          <a:off x="12814300" y="6649364"/>
          <a:ext cx="889000" cy="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65871</xdr:rowOff>
    </xdr:from>
    <xdr:to>
      <xdr:col>72</xdr:col>
      <xdr:colOff>38100</xdr:colOff>
      <xdr:row>38</xdr:row>
      <xdr:rowOff>167471</xdr:rowOff>
    </xdr:to>
    <xdr:sp macro="" textlink="">
      <xdr:nvSpPr>
        <xdr:cNvPr id="531" name="フローチャート: 判断 530">
          <a:extLst>
            <a:ext uri="{FF2B5EF4-FFF2-40B4-BE49-F238E27FC236}">
              <a16:creationId xmlns:a16="http://schemas.microsoft.com/office/drawing/2014/main" xmlns="" id="{00000000-0008-0000-0600-000013020000}"/>
            </a:ext>
          </a:extLst>
        </xdr:cNvPr>
        <xdr:cNvSpPr/>
      </xdr:nvSpPr>
      <xdr:spPr>
        <a:xfrm>
          <a:off x="13652500" y="658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12548</xdr:rowOff>
    </xdr:from>
    <xdr:ext cx="534377"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3436111" y="635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53687</xdr:rowOff>
    </xdr:from>
    <xdr:to>
      <xdr:col>67</xdr:col>
      <xdr:colOff>101600</xdr:colOff>
      <xdr:row>38</xdr:row>
      <xdr:rowOff>155287</xdr:rowOff>
    </xdr:to>
    <xdr:sp macro="" textlink="">
      <xdr:nvSpPr>
        <xdr:cNvPr id="533" name="フローチャート: 判断 532">
          <a:extLst>
            <a:ext uri="{FF2B5EF4-FFF2-40B4-BE49-F238E27FC236}">
              <a16:creationId xmlns:a16="http://schemas.microsoft.com/office/drawing/2014/main" xmlns="" id="{00000000-0008-0000-0600-000015020000}"/>
            </a:ext>
          </a:extLst>
        </xdr:cNvPr>
        <xdr:cNvSpPr/>
      </xdr:nvSpPr>
      <xdr:spPr>
        <a:xfrm>
          <a:off x="12763500" y="65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364</xdr:rowOff>
    </xdr:from>
    <xdr:ext cx="534377"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547111" y="63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37394</xdr:rowOff>
    </xdr:from>
    <xdr:ext cx="249299" cy="259045"/>
    <xdr:sp macro="" textlink="">
      <xdr:nvSpPr>
        <xdr:cNvPr id="541" name="災害復旧事業費該当値テキスト">
          <a:extLst>
            <a:ext uri="{FF2B5EF4-FFF2-40B4-BE49-F238E27FC236}">
              <a16:creationId xmlns:a16="http://schemas.microsoft.com/office/drawing/2014/main" xmlns="" id="{00000000-0008-0000-0600-00001D020000}"/>
            </a:ext>
          </a:extLst>
        </xdr:cNvPr>
        <xdr:cNvSpPr txBox="1"/>
      </xdr:nvSpPr>
      <xdr:spPr>
        <a:xfrm>
          <a:off x="16370300" y="6552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85071</xdr:rowOff>
    </xdr:from>
    <xdr:to>
      <xdr:col>72</xdr:col>
      <xdr:colOff>38100</xdr:colOff>
      <xdr:row>39</xdr:row>
      <xdr:rowOff>15221</xdr:rowOff>
    </xdr:to>
    <xdr:sp macro="" textlink="">
      <xdr:nvSpPr>
        <xdr:cNvPr id="546" name="楕円 545">
          <a:extLst>
            <a:ext uri="{FF2B5EF4-FFF2-40B4-BE49-F238E27FC236}">
              <a16:creationId xmlns:a16="http://schemas.microsoft.com/office/drawing/2014/main" xmlns="" id="{00000000-0008-0000-0600-000022020000}"/>
            </a:ext>
          </a:extLst>
        </xdr:cNvPr>
        <xdr:cNvSpPr/>
      </xdr:nvSpPr>
      <xdr:spPr>
        <a:xfrm>
          <a:off x="13652500" y="660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6348</xdr:rowOff>
    </xdr:from>
    <xdr:ext cx="469744"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3468428" y="669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83464</xdr:rowOff>
    </xdr:from>
    <xdr:to>
      <xdr:col>67</xdr:col>
      <xdr:colOff>101600</xdr:colOff>
      <xdr:row>39</xdr:row>
      <xdr:rowOff>13614</xdr:rowOff>
    </xdr:to>
    <xdr:sp macro="" textlink="">
      <xdr:nvSpPr>
        <xdr:cNvPr id="548" name="楕円 547">
          <a:extLst>
            <a:ext uri="{FF2B5EF4-FFF2-40B4-BE49-F238E27FC236}">
              <a16:creationId xmlns:a16="http://schemas.microsoft.com/office/drawing/2014/main" xmlns="" id="{00000000-0008-0000-0600-000024020000}"/>
            </a:ext>
          </a:extLst>
        </xdr:cNvPr>
        <xdr:cNvSpPr/>
      </xdr:nvSpPr>
      <xdr:spPr>
        <a:xfrm>
          <a:off x="12763500" y="659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4741</xdr:rowOff>
    </xdr:from>
    <xdr:ext cx="469744"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2579428" y="669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xmlns=""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xmlns=""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xmlns=""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xmlns=""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xmlns=""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xmlns=""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xmlns=""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xmlns=""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xmlns=""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xmlns=""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xmlns=""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139370</xdr:rowOff>
    </xdr:from>
    <xdr:to>
      <xdr:col>85</xdr:col>
      <xdr:colOff>126364</xdr:colOff>
      <xdr:row>79</xdr:row>
      <xdr:rowOff>91211</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flipV="1">
          <a:off x="16317595" y="11969420"/>
          <a:ext cx="1269" cy="166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95038</xdr:rowOff>
    </xdr:from>
    <xdr:ext cx="534377" cy="259045"/>
    <xdr:sp macro="" textlink="">
      <xdr:nvSpPr>
        <xdr:cNvPr id="624" name="公債費最小値テキスト">
          <a:extLst>
            <a:ext uri="{FF2B5EF4-FFF2-40B4-BE49-F238E27FC236}">
              <a16:creationId xmlns:a16="http://schemas.microsoft.com/office/drawing/2014/main" xmlns="" id="{00000000-0008-0000-0600-000070020000}"/>
            </a:ext>
          </a:extLst>
        </xdr:cNvPr>
        <xdr:cNvSpPr txBox="1"/>
      </xdr:nvSpPr>
      <xdr:spPr>
        <a:xfrm>
          <a:off x="16370300" y="1363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91211</xdr:rowOff>
    </xdr:from>
    <xdr:to>
      <xdr:col>86</xdr:col>
      <xdr:colOff>25400</xdr:colOff>
      <xdr:row>79</xdr:row>
      <xdr:rowOff>91211</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6230600" y="1363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86047</xdr:rowOff>
    </xdr:from>
    <xdr:ext cx="599010" cy="259045"/>
    <xdr:sp macro="" textlink="">
      <xdr:nvSpPr>
        <xdr:cNvPr id="626" name="公債費最大値テキスト">
          <a:extLst>
            <a:ext uri="{FF2B5EF4-FFF2-40B4-BE49-F238E27FC236}">
              <a16:creationId xmlns:a16="http://schemas.microsoft.com/office/drawing/2014/main" xmlns="" id="{00000000-0008-0000-0600-000072020000}"/>
            </a:ext>
          </a:extLst>
        </xdr:cNvPr>
        <xdr:cNvSpPr txBox="1"/>
      </xdr:nvSpPr>
      <xdr:spPr>
        <a:xfrm>
          <a:off x="16370300" y="1174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139370</xdr:rowOff>
    </xdr:from>
    <xdr:to>
      <xdr:col>86</xdr:col>
      <xdr:colOff>25400</xdr:colOff>
      <xdr:row>69</xdr:row>
      <xdr:rowOff>139370</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6230600" y="1196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23546</xdr:rowOff>
    </xdr:from>
    <xdr:to>
      <xdr:col>85</xdr:col>
      <xdr:colOff>127000</xdr:colOff>
      <xdr:row>75</xdr:row>
      <xdr:rowOff>117386</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flipV="1">
          <a:off x="15481300" y="12882296"/>
          <a:ext cx="8382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154753</xdr:rowOff>
    </xdr:from>
    <xdr:ext cx="534377" cy="259045"/>
    <xdr:sp macro="" textlink="">
      <xdr:nvSpPr>
        <xdr:cNvPr id="629" name="公債費平均値テキスト">
          <a:extLst>
            <a:ext uri="{FF2B5EF4-FFF2-40B4-BE49-F238E27FC236}">
              <a16:creationId xmlns:a16="http://schemas.microsoft.com/office/drawing/2014/main" xmlns="" id="{00000000-0008-0000-0600-000075020000}"/>
            </a:ext>
          </a:extLst>
        </xdr:cNvPr>
        <xdr:cNvSpPr txBox="1"/>
      </xdr:nvSpPr>
      <xdr:spPr>
        <a:xfrm>
          <a:off x="16370300" y="12842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4876</xdr:rowOff>
    </xdr:from>
    <xdr:to>
      <xdr:col>85</xdr:col>
      <xdr:colOff>177800</xdr:colOff>
      <xdr:row>75</xdr:row>
      <xdr:rowOff>106476</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6268700" y="1286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117386</xdr:rowOff>
    </xdr:from>
    <xdr:to>
      <xdr:col>81</xdr:col>
      <xdr:colOff>50800</xdr:colOff>
      <xdr:row>76</xdr:row>
      <xdr:rowOff>92596</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flipV="1">
          <a:off x="14592300" y="12976136"/>
          <a:ext cx="889000" cy="14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37414</xdr:rowOff>
    </xdr:from>
    <xdr:to>
      <xdr:col>81</xdr:col>
      <xdr:colOff>101600</xdr:colOff>
      <xdr:row>75</xdr:row>
      <xdr:rowOff>139014</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5430500" y="12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155541</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5214111" y="1267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92596</xdr:rowOff>
    </xdr:from>
    <xdr:to>
      <xdr:col>76</xdr:col>
      <xdr:colOff>114300</xdr:colOff>
      <xdr:row>77</xdr:row>
      <xdr:rowOff>21070</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flipV="1">
          <a:off x="13703300" y="13122796"/>
          <a:ext cx="889000" cy="9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141021</xdr:rowOff>
    </xdr:from>
    <xdr:to>
      <xdr:col>76</xdr:col>
      <xdr:colOff>165100</xdr:colOff>
      <xdr:row>75</xdr:row>
      <xdr:rowOff>71171</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4541500" y="12828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87698</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4325111" y="1260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160553</xdr:rowOff>
    </xdr:from>
    <xdr:to>
      <xdr:col>71</xdr:col>
      <xdr:colOff>177800</xdr:colOff>
      <xdr:row>77</xdr:row>
      <xdr:rowOff>21070</xdr:rowOff>
    </xdr:to>
    <xdr:cxnSp macro="">
      <xdr:nvCxnSpPr>
        <xdr:cNvPr id="637" name="直線コネクタ 636">
          <a:extLst>
            <a:ext uri="{FF2B5EF4-FFF2-40B4-BE49-F238E27FC236}">
              <a16:creationId xmlns:a16="http://schemas.microsoft.com/office/drawing/2014/main" xmlns="" id="{00000000-0008-0000-0600-00007D020000}"/>
            </a:ext>
          </a:extLst>
        </xdr:cNvPr>
        <xdr:cNvCxnSpPr/>
      </xdr:nvCxnSpPr>
      <xdr:spPr>
        <a:xfrm>
          <a:off x="12814300" y="13190753"/>
          <a:ext cx="889000" cy="3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18656</xdr:rowOff>
    </xdr:from>
    <xdr:to>
      <xdr:col>72</xdr:col>
      <xdr:colOff>38100</xdr:colOff>
      <xdr:row>75</xdr:row>
      <xdr:rowOff>120256</xdr:rowOff>
    </xdr:to>
    <xdr:sp macro="" textlink="">
      <xdr:nvSpPr>
        <xdr:cNvPr id="638" name="フローチャート: 判断 637">
          <a:extLst>
            <a:ext uri="{FF2B5EF4-FFF2-40B4-BE49-F238E27FC236}">
              <a16:creationId xmlns:a16="http://schemas.microsoft.com/office/drawing/2014/main" xmlns="" id="{00000000-0008-0000-0600-00007E020000}"/>
            </a:ext>
          </a:extLst>
        </xdr:cNvPr>
        <xdr:cNvSpPr/>
      </xdr:nvSpPr>
      <xdr:spPr>
        <a:xfrm>
          <a:off x="13652500" y="1287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136783</xdr:rowOff>
    </xdr:from>
    <xdr:ext cx="534377"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3436111" y="1265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158712</xdr:rowOff>
    </xdr:from>
    <xdr:to>
      <xdr:col>67</xdr:col>
      <xdr:colOff>101600</xdr:colOff>
      <xdr:row>75</xdr:row>
      <xdr:rowOff>88862</xdr:rowOff>
    </xdr:to>
    <xdr:sp macro="" textlink="">
      <xdr:nvSpPr>
        <xdr:cNvPr id="640" name="フローチャート: 判断 639">
          <a:extLst>
            <a:ext uri="{FF2B5EF4-FFF2-40B4-BE49-F238E27FC236}">
              <a16:creationId xmlns:a16="http://schemas.microsoft.com/office/drawing/2014/main" xmlns="" id="{00000000-0008-0000-0600-000080020000}"/>
            </a:ext>
          </a:extLst>
        </xdr:cNvPr>
        <xdr:cNvSpPr/>
      </xdr:nvSpPr>
      <xdr:spPr>
        <a:xfrm>
          <a:off x="12763500" y="1284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105389</xdr:rowOff>
    </xdr:from>
    <xdr:ext cx="534377"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2547111" y="1262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144196</xdr:rowOff>
    </xdr:from>
    <xdr:to>
      <xdr:col>85</xdr:col>
      <xdr:colOff>177800</xdr:colOff>
      <xdr:row>75</xdr:row>
      <xdr:rowOff>74346</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6268700" y="128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167073</xdr:rowOff>
    </xdr:from>
    <xdr:ext cx="534377" cy="259045"/>
    <xdr:sp macro="" textlink="">
      <xdr:nvSpPr>
        <xdr:cNvPr id="648" name="公債費該当値テキスト">
          <a:extLst>
            <a:ext uri="{FF2B5EF4-FFF2-40B4-BE49-F238E27FC236}">
              <a16:creationId xmlns:a16="http://schemas.microsoft.com/office/drawing/2014/main" xmlns="" id="{00000000-0008-0000-0600-000088020000}"/>
            </a:ext>
          </a:extLst>
        </xdr:cNvPr>
        <xdr:cNvSpPr txBox="1"/>
      </xdr:nvSpPr>
      <xdr:spPr>
        <a:xfrm>
          <a:off x="16370300" y="1268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66586</xdr:rowOff>
    </xdr:from>
    <xdr:to>
      <xdr:col>81</xdr:col>
      <xdr:colOff>101600</xdr:colOff>
      <xdr:row>75</xdr:row>
      <xdr:rowOff>168185</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5430500" y="129253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159314</xdr:rowOff>
    </xdr:from>
    <xdr:ext cx="534377"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5214111" y="130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41796</xdr:rowOff>
    </xdr:from>
    <xdr:to>
      <xdr:col>76</xdr:col>
      <xdr:colOff>165100</xdr:colOff>
      <xdr:row>76</xdr:row>
      <xdr:rowOff>143396</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4541500" y="130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134523</xdr:rowOff>
    </xdr:from>
    <xdr:ext cx="534377"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4325111" y="1316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141720</xdr:rowOff>
    </xdr:from>
    <xdr:to>
      <xdr:col>72</xdr:col>
      <xdr:colOff>38100</xdr:colOff>
      <xdr:row>77</xdr:row>
      <xdr:rowOff>71870</xdr:rowOff>
    </xdr:to>
    <xdr:sp macro="" textlink="">
      <xdr:nvSpPr>
        <xdr:cNvPr id="653" name="楕円 652">
          <a:extLst>
            <a:ext uri="{FF2B5EF4-FFF2-40B4-BE49-F238E27FC236}">
              <a16:creationId xmlns:a16="http://schemas.microsoft.com/office/drawing/2014/main" xmlns="" id="{00000000-0008-0000-0600-00008D020000}"/>
            </a:ext>
          </a:extLst>
        </xdr:cNvPr>
        <xdr:cNvSpPr/>
      </xdr:nvSpPr>
      <xdr:spPr>
        <a:xfrm>
          <a:off x="13652500" y="131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62997</xdr:rowOff>
    </xdr:from>
    <xdr:ext cx="534377"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3436111" y="1326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109753</xdr:rowOff>
    </xdr:from>
    <xdr:to>
      <xdr:col>67</xdr:col>
      <xdr:colOff>101600</xdr:colOff>
      <xdr:row>77</xdr:row>
      <xdr:rowOff>39903</xdr:rowOff>
    </xdr:to>
    <xdr:sp macro="" textlink="">
      <xdr:nvSpPr>
        <xdr:cNvPr id="655" name="楕円 654">
          <a:extLst>
            <a:ext uri="{FF2B5EF4-FFF2-40B4-BE49-F238E27FC236}">
              <a16:creationId xmlns:a16="http://schemas.microsoft.com/office/drawing/2014/main" xmlns="" id="{00000000-0008-0000-0600-00008F020000}"/>
            </a:ext>
          </a:extLst>
        </xdr:cNvPr>
        <xdr:cNvSpPr/>
      </xdr:nvSpPr>
      <xdr:spPr>
        <a:xfrm>
          <a:off x="12763500" y="1313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31030</xdr:rowOff>
    </xdr:from>
    <xdr:ext cx="534377"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2547111" y="1323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xmlns=""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45921</xdr:rowOff>
    </xdr:from>
    <xdr:to>
      <xdr:col>85</xdr:col>
      <xdr:colOff>126364</xdr:colOff>
      <xdr:row>98</xdr:row>
      <xdr:rowOff>126098</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flipV="1">
          <a:off x="16317595" y="15647871"/>
          <a:ext cx="1269" cy="1280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129925</xdr:rowOff>
    </xdr:from>
    <xdr:ext cx="534377" cy="259045"/>
    <xdr:sp macro="" textlink="">
      <xdr:nvSpPr>
        <xdr:cNvPr id="681" name="積立金最小値テキスト">
          <a:extLst>
            <a:ext uri="{FF2B5EF4-FFF2-40B4-BE49-F238E27FC236}">
              <a16:creationId xmlns:a16="http://schemas.microsoft.com/office/drawing/2014/main" xmlns="" id="{00000000-0008-0000-0600-0000A9020000}"/>
            </a:ext>
          </a:extLst>
        </xdr:cNvPr>
        <xdr:cNvSpPr txBox="1"/>
      </xdr:nvSpPr>
      <xdr:spPr>
        <a:xfrm>
          <a:off x="16370300" y="1693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126098</xdr:rowOff>
    </xdr:from>
    <xdr:to>
      <xdr:col>86</xdr:col>
      <xdr:colOff>25400</xdr:colOff>
      <xdr:row>98</xdr:row>
      <xdr:rowOff>126098</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a:off x="16230600" y="1692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164048</xdr:rowOff>
    </xdr:from>
    <xdr:ext cx="599010" cy="259045"/>
    <xdr:sp macro="" textlink="">
      <xdr:nvSpPr>
        <xdr:cNvPr id="683" name="積立金最大値テキスト">
          <a:extLst>
            <a:ext uri="{FF2B5EF4-FFF2-40B4-BE49-F238E27FC236}">
              <a16:creationId xmlns:a16="http://schemas.microsoft.com/office/drawing/2014/main" xmlns="" id="{00000000-0008-0000-0600-0000AB020000}"/>
            </a:ext>
          </a:extLst>
        </xdr:cNvPr>
        <xdr:cNvSpPr txBox="1"/>
      </xdr:nvSpPr>
      <xdr:spPr>
        <a:xfrm>
          <a:off x="16370300" y="1542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45921</xdr:rowOff>
    </xdr:from>
    <xdr:to>
      <xdr:col>86</xdr:col>
      <xdr:colOff>25400</xdr:colOff>
      <xdr:row>91</xdr:row>
      <xdr:rowOff>45921</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6230600" y="1564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71799</xdr:rowOff>
    </xdr:from>
    <xdr:to>
      <xdr:col>85</xdr:col>
      <xdr:colOff>127000</xdr:colOff>
      <xdr:row>97</xdr:row>
      <xdr:rowOff>124924</xdr:rowOff>
    </xdr:to>
    <xdr:cxnSp macro="">
      <xdr:nvCxnSpPr>
        <xdr:cNvPr id="685" name="直線コネクタ 684">
          <a:extLst>
            <a:ext uri="{FF2B5EF4-FFF2-40B4-BE49-F238E27FC236}">
              <a16:creationId xmlns:a16="http://schemas.microsoft.com/office/drawing/2014/main" xmlns="" id="{00000000-0008-0000-0600-0000AD020000}"/>
            </a:ext>
          </a:extLst>
        </xdr:cNvPr>
        <xdr:cNvCxnSpPr/>
      </xdr:nvCxnSpPr>
      <xdr:spPr>
        <a:xfrm flipV="1">
          <a:off x="15481300" y="16702449"/>
          <a:ext cx="838200" cy="5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113507</xdr:rowOff>
    </xdr:from>
    <xdr:ext cx="534377" cy="259045"/>
    <xdr:sp macro="" textlink="">
      <xdr:nvSpPr>
        <xdr:cNvPr id="686" name="積立金平均値テキスト">
          <a:extLst>
            <a:ext uri="{FF2B5EF4-FFF2-40B4-BE49-F238E27FC236}">
              <a16:creationId xmlns:a16="http://schemas.microsoft.com/office/drawing/2014/main" xmlns="" id="{00000000-0008-0000-0600-0000AE020000}"/>
            </a:ext>
          </a:extLst>
        </xdr:cNvPr>
        <xdr:cNvSpPr txBox="1"/>
      </xdr:nvSpPr>
      <xdr:spPr>
        <a:xfrm>
          <a:off x="16370300" y="16401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90630</xdr:rowOff>
    </xdr:from>
    <xdr:to>
      <xdr:col>85</xdr:col>
      <xdr:colOff>177800</xdr:colOff>
      <xdr:row>97</xdr:row>
      <xdr:rowOff>20780</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6268700" y="1654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124924</xdr:rowOff>
    </xdr:from>
    <xdr:to>
      <xdr:col>81</xdr:col>
      <xdr:colOff>50800</xdr:colOff>
      <xdr:row>98</xdr:row>
      <xdr:rowOff>9482</xdr:rowOff>
    </xdr:to>
    <xdr:cxnSp macro="">
      <xdr:nvCxnSpPr>
        <xdr:cNvPr id="688" name="直線コネクタ 687">
          <a:extLst>
            <a:ext uri="{FF2B5EF4-FFF2-40B4-BE49-F238E27FC236}">
              <a16:creationId xmlns:a16="http://schemas.microsoft.com/office/drawing/2014/main" xmlns="" id="{00000000-0008-0000-0600-0000B0020000}"/>
            </a:ext>
          </a:extLst>
        </xdr:cNvPr>
        <xdr:cNvCxnSpPr/>
      </xdr:nvCxnSpPr>
      <xdr:spPr>
        <a:xfrm flipV="1">
          <a:off x="14592300" y="16755574"/>
          <a:ext cx="889000" cy="5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75656</xdr:rowOff>
    </xdr:from>
    <xdr:to>
      <xdr:col>81</xdr:col>
      <xdr:colOff>101600</xdr:colOff>
      <xdr:row>98</xdr:row>
      <xdr:rowOff>5806</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54305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168383</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5214111" y="167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79014</xdr:rowOff>
    </xdr:from>
    <xdr:to>
      <xdr:col>76</xdr:col>
      <xdr:colOff>114300</xdr:colOff>
      <xdr:row>98</xdr:row>
      <xdr:rowOff>9482</xdr:rowOff>
    </xdr:to>
    <xdr:cxnSp macro="">
      <xdr:nvCxnSpPr>
        <xdr:cNvPr id="691" name="直線コネクタ 690">
          <a:extLst>
            <a:ext uri="{FF2B5EF4-FFF2-40B4-BE49-F238E27FC236}">
              <a16:creationId xmlns:a16="http://schemas.microsoft.com/office/drawing/2014/main" xmlns="" id="{00000000-0008-0000-0600-0000B3020000}"/>
            </a:ext>
          </a:extLst>
        </xdr:cNvPr>
        <xdr:cNvCxnSpPr/>
      </xdr:nvCxnSpPr>
      <xdr:spPr>
        <a:xfrm>
          <a:off x="13703300" y="16709664"/>
          <a:ext cx="889000" cy="10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35195</xdr:rowOff>
    </xdr:from>
    <xdr:to>
      <xdr:col>76</xdr:col>
      <xdr:colOff>165100</xdr:colOff>
      <xdr:row>97</xdr:row>
      <xdr:rowOff>136795</xdr:rowOff>
    </xdr:to>
    <xdr:sp macro="" textlink="">
      <xdr:nvSpPr>
        <xdr:cNvPr id="692" name="フローチャート: 判断 691">
          <a:extLst>
            <a:ext uri="{FF2B5EF4-FFF2-40B4-BE49-F238E27FC236}">
              <a16:creationId xmlns:a16="http://schemas.microsoft.com/office/drawing/2014/main" xmlns="" id="{00000000-0008-0000-0600-0000B4020000}"/>
            </a:ext>
          </a:extLst>
        </xdr:cNvPr>
        <xdr:cNvSpPr/>
      </xdr:nvSpPr>
      <xdr:spPr>
        <a:xfrm>
          <a:off x="14541500" y="1666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153322</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4325111" y="16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79014</xdr:rowOff>
    </xdr:from>
    <xdr:to>
      <xdr:col>71</xdr:col>
      <xdr:colOff>177800</xdr:colOff>
      <xdr:row>98</xdr:row>
      <xdr:rowOff>39269</xdr:rowOff>
    </xdr:to>
    <xdr:cxnSp macro="">
      <xdr:nvCxnSpPr>
        <xdr:cNvPr id="694" name="直線コネクタ 693">
          <a:extLst>
            <a:ext uri="{FF2B5EF4-FFF2-40B4-BE49-F238E27FC236}">
              <a16:creationId xmlns:a16="http://schemas.microsoft.com/office/drawing/2014/main" xmlns="" id="{00000000-0008-0000-0600-0000B6020000}"/>
            </a:ext>
          </a:extLst>
        </xdr:cNvPr>
        <xdr:cNvCxnSpPr/>
      </xdr:nvCxnSpPr>
      <xdr:spPr>
        <a:xfrm flipV="1">
          <a:off x="12814300" y="16709664"/>
          <a:ext cx="889000" cy="13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163592</xdr:rowOff>
    </xdr:from>
    <xdr:to>
      <xdr:col>72</xdr:col>
      <xdr:colOff>38100</xdr:colOff>
      <xdr:row>97</xdr:row>
      <xdr:rowOff>93742</xdr:rowOff>
    </xdr:to>
    <xdr:sp macro="" textlink="">
      <xdr:nvSpPr>
        <xdr:cNvPr id="695" name="フローチャート: 判断 694">
          <a:extLst>
            <a:ext uri="{FF2B5EF4-FFF2-40B4-BE49-F238E27FC236}">
              <a16:creationId xmlns:a16="http://schemas.microsoft.com/office/drawing/2014/main" xmlns="" id="{00000000-0008-0000-0600-0000B7020000}"/>
            </a:ext>
          </a:extLst>
        </xdr:cNvPr>
        <xdr:cNvSpPr/>
      </xdr:nvSpPr>
      <xdr:spPr>
        <a:xfrm>
          <a:off x="13652500" y="1662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110269</xdr:rowOff>
    </xdr:from>
    <xdr:ext cx="534377"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3436111" y="1639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152054</xdr:rowOff>
    </xdr:from>
    <xdr:to>
      <xdr:col>67</xdr:col>
      <xdr:colOff>101600</xdr:colOff>
      <xdr:row>97</xdr:row>
      <xdr:rowOff>82204</xdr:rowOff>
    </xdr:to>
    <xdr:sp macro="" textlink="">
      <xdr:nvSpPr>
        <xdr:cNvPr id="697" name="フローチャート: 判断 696">
          <a:extLst>
            <a:ext uri="{FF2B5EF4-FFF2-40B4-BE49-F238E27FC236}">
              <a16:creationId xmlns:a16="http://schemas.microsoft.com/office/drawing/2014/main" xmlns="" id="{00000000-0008-0000-0600-0000B9020000}"/>
            </a:ext>
          </a:extLst>
        </xdr:cNvPr>
        <xdr:cNvSpPr/>
      </xdr:nvSpPr>
      <xdr:spPr>
        <a:xfrm>
          <a:off x="12763500" y="166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98731</xdr:rowOff>
    </xdr:from>
    <xdr:ext cx="534377"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2547111" y="163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20999</xdr:rowOff>
    </xdr:from>
    <xdr:to>
      <xdr:col>85</xdr:col>
      <xdr:colOff>177800</xdr:colOff>
      <xdr:row>97</xdr:row>
      <xdr:rowOff>122599</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6268700" y="1665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170876</xdr:rowOff>
    </xdr:from>
    <xdr:ext cx="534377" cy="259045"/>
    <xdr:sp macro="" textlink="">
      <xdr:nvSpPr>
        <xdr:cNvPr id="705" name="積立金該当値テキスト">
          <a:extLst>
            <a:ext uri="{FF2B5EF4-FFF2-40B4-BE49-F238E27FC236}">
              <a16:creationId xmlns:a16="http://schemas.microsoft.com/office/drawing/2014/main" xmlns="" id="{00000000-0008-0000-0600-0000C1020000}"/>
            </a:ext>
          </a:extLst>
        </xdr:cNvPr>
        <xdr:cNvSpPr txBox="1"/>
      </xdr:nvSpPr>
      <xdr:spPr>
        <a:xfrm>
          <a:off x="16370300" y="1663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74124</xdr:rowOff>
    </xdr:from>
    <xdr:to>
      <xdr:col>81</xdr:col>
      <xdr:colOff>101600</xdr:colOff>
      <xdr:row>98</xdr:row>
      <xdr:rowOff>4274</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5430500" y="1670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20801</xdr:rowOff>
    </xdr:from>
    <xdr:ext cx="534377"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5214111" y="1648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130132</xdr:rowOff>
    </xdr:from>
    <xdr:to>
      <xdr:col>76</xdr:col>
      <xdr:colOff>165100</xdr:colOff>
      <xdr:row>98</xdr:row>
      <xdr:rowOff>60282</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4541500" y="1676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51409</xdr:rowOff>
    </xdr:from>
    <xdr:ext cx="534377"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4325111" y="1685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28214</xdr:rowOff>
    </xdr:from>
    <xdr:to>
      <xdr:col>72</xdr:col>
      <xdr:colOff>38100</xdr:colOff>
      <xdr:row>97</xdr:row>
      <xdr:rowOff>129814</xdr:rowOff>
    </xdr:to>
    <xdr:sp macro="" textlink="">
      <xdr:nvSpPr>
        <xdr:cNvPr id="710" name="楕円 709">
          <a:extLst>
            <a:ext uri="{FF2B5EF4-FFF2-40B4-BE49-F238E27FC236}">
              <a16:creationId xmlns:a16="http://schemas.microsoft.com/office/drawing/2014/main" xmlns="" id="{00000000-0008-0000-0600-0000C6020000}"/>
            </a:ext>
          </a:extLst>
        </xdr:cNvPr>
        <xdr:cNvSpPr/>
      </xdr:nvSpPr>
      <xdr:spPr>
        <a:xfrm>
          <a:off x="13652500" y="1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120941</xdr:rowOff>
    </xdr:from>
    <xdr:ext cx="534377"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3436111" y="1675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159919</xdr:rowOff>
    </xdr:from>
    <xdr:to>
      <xdr:col>67</xdr:col>
      <xdr:colOff>101600</xdr:colOff>
      <xdr:row>98</xdr:row>
      <xdr:rowOff>90069</xdr:rowOff>
    </xdr:to>
    <xdr:sp macro="" textlink="">
      <xdr:nvSpPr>
        <xdr:cNvPr id="712" name="楕円 711">
          <a:extLst>
            <a:ext uri="{FF2B5EF4-FFF2-40B4-BE49-F238E27FC236}">
              <a16:creationId xmlns:a16="http://schemas.microsoft.com/office/drawing/2014/main" xmlns="" id="{00000000-0008-0000-0600-0000C8020000}"/>
            </a:ext>
          </a:extLst>
        </xdr:cNvPr>
        <xdr:cNvSpPr/>
      </xdr:nvSpPr>
      <xdr:spPr>
        <a:xfrm>
          <a:off x="12763500" y="1679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81196</xdr:rowOff>
    </xdr:from>
    <xdr:ext cx="534377"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2547111" y="1688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xmlns=""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34968</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flipV="1">
          <a:off x="22159595" y="5349918"/>
          <a:ext cx="1269" cy="143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xmlns="" id="{00000000-0008-0000-06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153095</xdr:rowOff>
    </xdr:from>
    <xdr:ext cx="534377" cy="259045"/>
    <xdr:sp macro="" textlink="">
      <xdr:nvSpPr>
        <xdr:cNvPr id="742" name="投資及び出資金最大値テキスト">
          <a:extLst>
            <a:ext uri="{FF2B5EF4-FFF2-40B4-BE49-F238E27FC236}">
              <a16:creationId xmlns:a16="http://schemas.microsoft.com/office/drawing/2014/main" xmlns="" id="{00000000-0008-0000-0600-0000E6020000}"/>
            </a:ext>
          </a:extLst>
        </xdr:cNvPr>
        <xdr:cNvSpPr txBox="1"/>
      </xdr:nvSpPr>
      <xdr:spPr>
        <a:xfrm>
          <a:off x="22212300" y="512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34968</xdr:rowOff>
    </xdr:from>
    <xdr:to>
      <xdr:col>116</xdr:col>
      <xdr:colOff>152400</xdr:colOff>
      <xdr:row>31</xdr:row>
      <xdr:rowOff>34968</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22072600" y="534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139340</xdr:rowOff>
    </xdr:from>
    <xdr:ext cx="469744" cy="259045"/>
    <xdr:sp macro="" textlink="">
      <xdr:nvSpPr>
        <xdr:cNvPr id="745" name="投資及び出資金平均値テキスト">
          <a:extLst>
            <a:ext uri="{FF2B5EF4-FFF2-40B4-BE49-F238E27FC236}">
              <a16:creationId xmlns:a16="http://schemas.microsoft.com/office/drawing/2014/main" xmlns="" id="{00000000-0008-0000-0600-0000E9020000}"/>
            </a:ext>
          </a:extLst>
        </xdr:cNvPr>
        <xdr:cNvSpPr txBox="1"/>
      </xdr:nvSpPr>
      <xdr:spPr>
        <a:xfrm>
          <a:off x="22212300" y="6482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116463</xdr:rowOff>
    </xdr:from>
    <xdr:to>
      <xdr:col>116</xdr:col>
      <xdr:colOff>114300</xdr:colOff>
      <xdr:row>39</xdr:row>
      <xdr:rowOff>46613</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221107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122994</xdr:rowOff>
    </xdr:from>
    <xdr:to>
      <xdr:col>112</xdr:col>
      <xdr:colOff>38100</xdr:colOff>
      <xdr:row>39</xdr:row>
      <xdr:rowOff>53144</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21272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69671</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088428" y="641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162640</xdr:rowOff>
    </xdr:from>
    <xdr:to>
      <xdr:col>107</xdr:col>
      <xdr:colOff>101600</xdr:colOff>
      <xdr:row>39</xdr:row>
      <xdr:rowOff>92790</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20383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109317</xdr:rowOff>
    </xdr:from>
    <xdr:ext cx="469744"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199428" y="645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xmlns="" id="{00000000-0008-0000-0600-0000F1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111792</xdr:rowOff>
    </xdr:from>
    <xdr:to>
      <xdr:col>102</xdr:col>
      <xdr:colOff>165100</xdr:colOff>
      <xdr:row>39</xdr:row>
      <xdr:rowOff>41942</xdr:rowOff>
    </xdr:to>
    <xdr:sp macro="" textlink="">
      <xdr:nvSpPr>
        <xdr:cNvPr id="754" name="フローチャート: 判断 753">
          <a:extLst>
            <a:ext uri="{FF2B5EF4-FFF2-40B4-BE49-F238E27FC236}">
              <a16:creationId xmlns:a16="http://schemas.microsoft.com/office/drawing/2014/main" xmlns="" id="{00000000-0008-0000-0600-0000F2020000}"/>
            </a:ext>
          </a:extLst>
        </xdr:cNvPr>
        <xdr:cNvSpPr/>
      </xdr:nvSpPr>
      <xdr:spPr>
        <a:xfrm>
          <a:off x="19494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58470</xdr:rowOff>
    </xdr:from>
    <xdr:ext cx="469744"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9310428" y="640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13233</xdr:rowOff>
    </xdr:from>
    <xdr:to>
      <xdr:col>98</xdr:col>
      <xdr:colOff>38100</xdr:colOff>
      <xdr:row>39</xdr:row>
      <xdr:rowOff>114833</xdr:rowOff>
    </xdr:to>
    <xdr:sp macro="" textlink="">
      <xdr:nvSpPr>
        <xdr:cNvPr id="756" name="フローチャート: 判断 755">
          <a:extLst>
            <a:ext uri="{FF2B5EF4-FFF2-40B4-BE49-F238E27FC236}">
              <a16:creationId xmlns:a16="http://schemas.microsoft.com/office/drawing/2014/main" xmlns="" id="{00000000-0008-0000-0600-0000F4020000}"/>
            </a:ext>
          </a:extLst>
        </xdr:cNvPr>
        <xdr:cNvSpPr/>
      </xdr:nvSpPr>
      <xdr:spPr>
        <a:xfrm>
          <a:off x="18605500" y="669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131360</xdr:rowOff>
    </xdr:from>
    <xdr:ext cx="469744"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8421428" y="647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4" name="投資及び出資金該当値テキスト">
          <a:extLst>
            <a:ext uri="{FF2B5EF4-FFF2-40B4-BE49-F238E27FC236}">
              <a16:creationId xmlns:a16="http://schemas.microsoft.com/office/drawing/2014/main" xmlns="" id="{00000000-0008-0000-0600-0000FC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a:extLst>
            <a:ext uri="{FF2B5EF4-FFF2-40B4-BE49-F238E27FC236}">
              <a16:creationId xmlns:a16="http://schemas.microsoft.com/office/drawing/2014/main" xmlns="" id="{00000000-0008-0000-0600-0000FF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a16="http://schemas.microsoft.com/office/drawing/2014/main" xmlns="" id="{00000000-0008-0000-0600-00000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a16="http://schemas.microsoft.com/office/drawing/2014/main" xmlns="" id="{00000000-0008-0000-0600-00000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xmlns=""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xmlns=""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xmlns=""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133848</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flipV="1">
          <a:off x="22159595" y="8877798"/>
          <a:ext cx="1269" cy="120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xmlns=""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80525</xdr:rowOff>
    </xdr:from>
    <xdr:ext cx="534377" cy="259045"/>
    <xdr:sp macro="" textlink="">
      <xdr:nvSpPr>
        <xdr:cNvPr id="797" name="貸付金最大値テキスト">
          <a:extLst>
            <a:ext uri="{FF2B5EF4-FFF2-40B4-BE49-F238E27FC236}">
              <a16:creationId xmlns:a16="http://schemas.microsoft.com/office/drawing/2014/main" xmlns="" id="{00000000-0008-0000-0600-00001D030000}"/>
            </a:ext>
          </a:extLst>
        </xdr:cNvPr>
        <xdr:cNvSpPr txBox="1"/>
      </xdr:nvSpPr>
      <xdr:spPr>
        <a:xfrm>
          <a:off x="22212300" y="865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133848</xdr:rowOff>
    </xdr:from>
    <xdr:to>
      <xdr:col>116</xdr:col>
      <xdr:colOff>152400</xdr:colOff>
      <xdr:row>51</xdr:row>
      <xdr:rowOff>133848</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22072600" y="887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138283</xdr:rowOff>
    </xdr:from>
    <xdr:to>
      <xdr:col>116</xdr:col>
      <xdr:colOff>63500</xdr:colOff>
      <xdr:row>58</xdr:row>
      <xdr:rowOff>139105</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a:off x="21323300" y="10082383"/>
          <a:ext cx="8382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2323</xdr:rowOff>
    </xdr:from>
    <xdr:ext cx="469744" cy="259045"/>
    <xdr:sp macro="" textlink="">
      <xdr:nvSpPr>
        <xdr:cNvPr id="800" name="貸付金平均値テキスト">
          <a:extLst>
            <a:ext uri="{FF2B5EF4-FFF2-40B4-BE49-F238E27FC236}">
              <a16:creationId xmlns:a16="http://schemas.microsoft.com/office/drawing/2014/main" xmlns="" id="{00000000-0008-0000-0600-000020030000}"/>
            </a:ext>
          </a:extLst>
        </xdr:cNvPr>
        <xdr:cNvSpPr txBox="1"/>
      </xdr:nvSpPr>
      <xdr:spPr>
        <a:xfrm>
          <a:off x="22212300" y="9774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150896</xdr:rowOff>
    </xdr:from>
    <xdr:to>
      <xdr:col>116</xdr:col>
      <xdr:colOff>114300</xdr:colOff>
      <xdr:row>58</xdr:row>
      <xdr:rowOff>81046</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221107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138283</xdr:rowOff>
    </xdr:from>
    <xdr:to>
      <xdr:col>111</xdr:col>
      <xdr:colOff>177800</xdr:colOff>
      <xdr:row>58</xdr:row>
      <xdr:rowOff>139014</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flipV="1">
          <a:off x="20434300" y="10082383"/>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42357</xdr:rowOff>
    </xdr:from>
    <xdr:to>
      <xdr:col>112</xdr:col>
      <xdr:colOff>38100</xdr:colOff>
      <xdr:row>57</xdr:row>
      <xdr:rowOff>143957</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21272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160484</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1088428" y="95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139014</xdr:rowOff>
    </xdr:from>
    <xdr:to>
      <xdr:col>107</xdr:col>
      <xdr:colOff>50800</xdr:colOff>
      <xdr:row>58</xdr:row>
      <xdr:rowOff>139105</xdr:rowOff>
    </xdr:to>
    <xdr:cxnSp macro="">
      <xdr:nvCxnSpPr>
        <xdr:cNvPr id="805" name="直線コネクタ 804">
          <a:extLst>
            <a:ext uri="{FF2B5EF4-FFF2-40B4-BE49-F238E27FC236}">
              <a16:creationId xmlns:a16="http://schemas.microsoft.com/office/drawing/2014/main" xmlns="" id="{00000000-0008-0000-0600-000025030000}"/>
            </a:ext>
          </a:extLst>
        </xdr:cNvPr>
        <xdr:cNvCxnSpPr/>
      </xdr:nvCxnSpPr>
      <xdr:spPr>
        <a:xfrm flipV="1">
          <a:off x="19545300" y="10083114"/>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141204</xdr:rowOff>
    </xdr:from>
    <xdr:to>
      <xdr:col>107</xdr:col>
      <xdr:colOff>101600</xdr:colOff>
      <xdr:row>57</xdr:row>
      <xdr:rowOff>71354</xdr:rowOff>
    </xdr:to>
    <xdr:sp macro="" textlink="">
      <xdr:nvSpPr>
        <xdr:cNvPr id="806" name="フローチャート: 判断 805">
          <a:extLst>
            <a:ext uri="{FF2B5EF4-FFF2-40B4-BE49-F238E27FC236}">
              <a16:creationId xmlns:a16="http://schemas.microsoft.com/office/drawing/2014/main" xmlns="" id="{00000000-0008-0000-0600-000026030000}"/>
            </a:ext>
          </a:extLst>
        </xdr:cNvPr>
        <xdr:cNvSpPr/>
      </xdr:nvSpPr>
      <xdr:spPr>
        <a:xfrm>
          <a:off x="20383500" y="974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87881</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0199428" y="95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136316</xdr:rowOff>
    </xdr:from>
    <xdr:to>
      <xdr:col>102</xdr:col>
      <xdr:colOff>114300</xdr:colOff>
      <xdr:row>58</xdr:row>
      <xdr:rowOff>139105</xdr:rowOff>
    </xdr:to>
    <xdr:cxnSp macro="">
      <xdr:nvCxnSpPr>
        <xdr:cNvPr id="808" name="直線コネクタ 807">
          <a:extLst>
            <a:ext uri="{FF2B5EF4-FFF2-40B4-BE49-F238E27FC236}">
              <a16:creationId xmlns:a16="http://schemas.microsoft.com/office/drawing/2014/main" xmlns="" id="{00000000-0008-0000-0600-000028030000}"/>
            </a:ext>
          </a:extLst>
        </xdr:cNvPr>
        <xdr:cNvCxnSpPr/>
      </xdr:nvCxnSpPr>
      <xdr:spPr>
        <a:xfrm>
          <a:off x="18656300" y="10080416"/>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58268</xdr:rowOff>
    </xdr:from>
    <xdr:to>
      <xdr:col>102</xdr:col>
      <xdr:colOff>165100</xdr:colOff>
      <xdr:row>57</xdr:row>
      <xdr:rowOff>159868</xdr:rowOff>
    </xdr:to>
    <xdr:sp macro="" textlink="">
      <xdr:nvSpPr>
        <xdr:cNvPr id="809" name="フローチャート: 判断 808">
          <a:extLst>
            <a:ext uri="{FF2B5EF4-FFF2-40B4-BE49-F238E27FC236}">
              <a16:creationId xmlns:a16="http://schemas.microsoft.com/office/drawing/2014/main" xmlns="" id="{00000000-0008-0000-0600-000029030000}"/>
            </a:ext>
          </a:extLst>
        </xdr:cNvPr>
        <xdr:cNvSpPr/>
      </xdr:nvSpPr>
      <xdr:spPr>
        <a:xfrm>
          <a:off x="19494500" y="9830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4945</xdr:rowOff>
    </xdr:from>
    <xdr:ext cx="469744"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9310428" y="960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40894</xdr:rowOff>
    </xdr:from>
    <xdr:to>
      <xdr:col>98</xdr:col>
      <xdr:colOff>38100</xdr:colOff>
      <xdr:row>57</xdr:row>
      <xdr:rowOff>142494</xdr:rowOff>
    </xdr:to>
    <xdr:sp macro="" textlink="">
      <xdr:nvSpPr>
        <xdr:cNvPr id="811" name="フローチャート: 判断 810">
          <a:extLst>
            <a:ext uri="{FF2B5EF4-FFF2-40B4-BE49-F238E27FC236}">
              <a16:creationId xmlns:a16="http://schemas.microsoft.com/office/drawing/2014/main" xmlns="" id="{00000000-0008-0000-0600-00002B030000}"/>
            </a:ext>
          </a:extLst>
        </xdr:cNvPr>
        <xdr:cNvSpPr/>
      </xdr:nvSpPr>
      <xdr:spPr>
        <a:xfrm>
          <a:off x="18605500" y="981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159021</xdr:rowOff>
    </xdr:from>
    <xdr:ext cx="469744"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8421428" y="958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88305</xdr:rowOff>
    </xdr:from>
    <xdr:to>
      <xdr:col>116</xdr:col>
      <xdr:colOff>114300</xdr:colOff>
      <xdr:row>59</xdr:row>
      <xdr:rowOff>18455</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22110700" y="100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3232</xdr:rowOff>
    </xdr:from>
    <xdr:ext cx="313932" cy="259045"/>
    <xdr:sp macro="" textlink="">
      <xdr:nvSpPr>
        <xdr:cNvPr id="819" name="貸付金該当値テキスト">
          <a:extLst>
            <a:ext uri="{FF2B5EF4-FFF2-40B4-BE49-F238E27FC236}">
              <a16:creationId xmlns:a16="http://schemas.microsoft.com/office/drawing/2014/main" xmlns="" id="{00000000-0008-0000-0600-000033030000}"/>
            </a:ext>
          </a:extLst>
        </xdr:cNvPr>
        <xdr:cNvSpPr txBox="1"/>
      </xdr:nvSpPr>
      <xdr:spPr>
        <a:xfrm>
          <a:off x="22212300" y="9947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87483</xdr:rowOff>
    </xdr:from>
    <xdr:to>
      <xdr:col>112</xdr:col>
      <xdr:colOff>38100</xdr:colOff>
      <xdr:row>59</xdr:row>
      <xdr:rowOff>17633</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21272500" y="1003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8760</xdr:rowOff>
    </xdr:from>
    <xdr:ext cx="313932"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21166333" y="10124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88214</xdr:rowOff>
    </xdr:from>
    <xdr:to>
      <xdr:col>107</xdr:col>
      <xdr:colOff>101600</xdr:colOff>
      <xdr:row>59</xdr:row>
      <xdr:rowOff>18364</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20383500" y="1003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9491</xdr:rowOff>
    </xdr:from>
    <xdr:ext cx="313932"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20277333" y="101250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88305</xdr:rowOff>
    </xdr:from>
    <xdr:to>
      <xdr:col>102</xdr:col>
      <xdr:colOff>165100</xdr:colOff>
      <xdr:row>59</xdr:row>
      <xdr:rowOff>18455</xdr:rowOff>
    </xdr:to>
    <xdr:sp macro="" textlink="">
      <xdr:nvSpPr>
        <xdr:cNvPr id="824" name="楕円 823">
          <a:extLst>
            <a:ext uri="{FF2B5EF4-FFF2-40B4-BE49-F238E27FC236}">
              <a16:creationId xmlns:a16="http://schemas.microsoft.com/office/drawing/2014/main" xmlns="" id="{00000000-0008-0000-0600-000038030000}"/>
            </a:ext>
          </a:extLst>
        </xdr:cNvPr>
        <xdr:cNvSpPr/>
      </xdr:nvSpPr>
      <xdr:spPr>
        <a:xfrm>
          <a:off x="19494500" y="100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9582</xdr:rowOff>
    </xdr:from>
    <xdr:ext cx="313932"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9388333" y="10125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85516</xdr:rowOff>
    </xdr:from>
    <xdr:to>
      <xdr:col>98</xdr:col>
      <xdr:colOff>38100</xdr:colOff>
      <xdr:row>59</xdr:row>
      <xdr:rowOff>15666</xdr:rowOff>
    </xdr:to>
    <xdr:sp macro="" textlink="">
      <xdr:nvSpPr>
        <xdr:cNvPr id="826" name="楕円 825">
          <a:extLst>
            <a:ext uri="{FF2B5EF4-FFF2-40B4-BE49-F238E27FC236}">
              <a16:creationId xmlns:a16="http://schemas.microsoft.com/office/drawing/2014/main" xmlns="" id="{00000000-0008-0000-0600-00003A030000}"/>
            </a:ext>
          </a:extLst>
        </xdr:cNvPr>
        <xdr:cNvSpPr/>
      </xdr:nvSpPr>
      <xdr:spPr>
        <a:xfrm>
          <a:off x="18605500" y="1002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6793</xdr:rowOff>
    </xdr:from>
    <xdr:ext cx="313932"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8499333" y="10122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xmlns=""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26967</xdr:rowOff>
    </xdr:from>
    <xdr:to>
      <xdr:col>116</xdr:col>
      <xdr:colOff>62864</xdr:colOff>
      <xdr:row>79</xdr:row>
      <xdr:rowOff>66875</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flipV="1">
          <a:off x="22159595" y="12199917"/>
          <a:ext cx="1269" cy="141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70702</xdr:rowOff>
    </xdr:from>
    <xdr:ext cx="534377" cy="259045"/>
    <xdr:sp macro="" textlink="">
      <xdr:nvSpPr>
        <xdr:cNvPr id="855" name="繰出金最小値テキスト">
          <a:extLst>
            <a:ext uri="{FF2B5EF4-FFF2-40B4-BE49-F238E27FC236}">
              <a16:creationId xmlns:a16="http://schemas.microsoft.com/office/drawing/2014/main" xmlns="" id="{00000000-0008-0000-0600-000057030000}"/>
            </a:ext>
          </a:extLst>
        </xdr:cNvPr>
        <xdr:cNvSpPr txBox="1"/>
      </xdr:nvSpPr>
      <xdr:spPr>
        <a:xfrm>
          <a:off x="22212300" y="1361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66875</xdr:rowOff>
    </xdr:from>
    <xdr:to>
      <xdr:col>116</xdr:col>
      <xdr:colOff>152400</xdr:colOff>
      <xdr:row>79</xdr:row>
      <xdr:rowOff>66875</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a:off x="22072600" y="1361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145094</xdr:rowOff>
    </xdr:from>
    <xdr:ext cx="599010" cy="259045"/>
    <xdr:sp macro="" textlink="">
      <xdr:nvSpPr>
        <xdr:cNvPr id="857" name="繰出金最大値テキスト">
          <a:extLst>
            <a:ext uri="{FF2B5EF4-FFF2-40B4-BE49-F238E27FC236}">
              <a16:creationId xmlns:a16="http://schemas.microsoft.com/office/drawing/2014/main" xmlns="" id="{00000000-0008-0000-0600-000059030000}"/>
            </a:ext>
          </a:extLst>
        </xdr:cNvPr>
        <xdr:cNvSpPr txBox="1"/>
      </xdr:nvSpPr>
      <xdr:spPr>
        <a:xfrm>
          <a:off x="22212300" y="1197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26967</xdr:rowOff>
    </xdr:from>
    <xdr:to>
      <xdr:col>116</xdr:col>
      <xdr:colOff>152400</xdr:colOff>
      <xdr:row>71</xdr:row>
      <xdr:rowOff>26967</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a:off x="22072600" y="12199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20093</xdr:rowOff>
    </xdr:from>
    <xdr:to>
      <xdr:col>116</xdr:col>
      <xdr:colOff>63500</xdr:colOff>
      <xdr:row>75</xdr:row>
      <xdr:rowOff>93343</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flipV="1">
          <a:off x="21323300" y="12878843"/>
          <a:ext cx="838200" cy="7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45545</xdr:rowOff>
    </xdr:from>
    <xdr:ext cx="534377" cy="259045"/>
    <xdr:sp macro="" textlink="">
      <xdr:nvSpPr>
        <xdr:cNvPr id="860" name="繰出金平均値テキスト">
          <a:extLst>
            <a:ext uri="{FF2B5EF4-FFF2-40B4-BE49-F238E27FC236}">
              <a16:creationId xmlns:a16="http://schemas.microsoft.com/office/drawing/2014/main" xmlns="" id="{00000000-0008-0000-0600-00005C030000}"/>
            </a:ext>
          </a:extLst>
        </xdr:cNvPr>
        <xdr:cNvSpPr txBox="1"/>
      </xdr:nvSpPr>
      <xdr:spPr>
        <a:xfrm>
          <a:off x="22212300" y="13075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67118</xdr:rowOff>
    </xdr:from>
    <xdr:to>
      <xdr:col>116</xdr:col>
      <xdr:colOff>114300</xdr:colOff>
      <xdr:row>76</xdr:row>
      <xdr:rowOff>168718</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221107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89033</xdr:rowOff>
    </xdr:from>
    <xdr:to>
      <xdr:col>111</xdr:col>
      <xdr:colOff>177800</xdr:colOff>
      <xdr:row>75</xdr:row>
      <xdr:rowOff>93343</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a:off x="20434300" y="12947783"/>
          <a:ext cx="889000" cy="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69028</xdr:rowOff>
    </xdr:from>
    <xdr:to>
      <xdr:col>112</xdr:col>
      <xdr:colOff>38100</xdr:colOff>
      <xdr:row>76</xdr:row>
      <xdr:rowOff>170628</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21272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161755</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1056111" y="1319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89033</xdr:rowOff>
    </xdr:from>
    <xdr:to>
      <xdr:col>107</xdr:col>
      <xdr:colOff>50800</xdr:colOff>
      <xdr:row>75</xdr:row>
      <xdr:rowOff>110537</xdr:rowOff>
    </xdr:to>
    <xdr:cxnSp macro="">
      <xdr:nvCxnSpPr>
        <xdr:cNvPr id="865" name="直線コネクタ 864">
          <a:extLst>
            <a:ext uri="{FF2B5EF4-FFF2-40B4-BE49-F238E27FC236}">
              <a16:creationId xmlns:a16="http://schemas.microsoft.com/office/drawing/2014/main" xmlns="" id="{00000000-0008-0000-0600-000061030000}"/>
            </a:ext>
          </a:extLst>
        </xdr:cNvPr>
        <xdr:cNvCxnSpPr/>
      </xdr:nvCxnSpPr>
      <xdr:spPr>
        <a:xfrm flipV="1">
          <a:off x="19545300" y="12947783"/>
          <a:ext cx="889000" cy="2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58365</xdr:rowOff>
    </xdr:from>
    <xdr:to>
      <xdr:col>107</xdr:col>
      <xdr:colOff>101600</xdr:colOff>
      <xdr:row>76</xdr:row>
      <xdr:rowOff>159965</xdr:rowOff>
    </xdr:to>
    <xdr:sp macro="" textlink="">
      <xdr:nvSpPr>
        <xdr:cNvPr id="866" name="フローチャート: 判断 865">
          <a:extLst>
            <a:ext uri="{FF2B5EF4-FFF2-40B4-BE49-F238E27FC236}">
              <a16:creationId xmlns:a16="http://schemas.microsoft.com/office/drawing/2014/main" xmlns="" id="{00000000-0008-0000-0600-000062030000}"/>
            </a:ext>
          </a:extLst>
        </xdr:cNvPr>
        <xdr:cNvSpPr/>
      </xdr:nvSpPr>
      <xdr:spPr>
        <a:xfrm>
          <a:off x="20383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151092</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0167111" y="131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92118</xdr:rowOff>
    </xdr:from>
    <xdr:to>
      <xdr:col>102</xdr:col>
      <xdr:colOff>114300</xdr:colOff>
      <xdr:row>75</xdr:row>
      <xdr:rowOff>110537</xdr:rowOff>
    </xdr:to>
    <xdr:cxnSp macro="">
      <xdr:nvCxnSpPr>
        <xdr:cNvPr id="868" name="直線コネクタ 867">
          <a:extLst>
            <a:ext uri="{FF2B5EF4-FFF2-40B4-BE49-F238E27FC236}">
              <a16:creationId xmlns:a16="http://schemas.microsoft.com/office/drawing/2014/main" xmlns="" id="{00000000-0008-0000-0600-000064030000}"/>
            </a:ext>
          </a:extLst>
        </xdr:cNvPr>
        <xdr:cNvCxnSpPr/>
      </xdr:nvCxnSpPr>
      <xdr:spPr>
        <a:xfrm>
          <a:off x="18656300" y="12950868"/>
          <a:ext cx="889000" cy="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13151</xdr:rowOff>
    </xdr:from>
    <xdr:to>
      <xdr:col>102</xdr:col>
      <xdr:colOff>165100</xdr:colOff>
      <xdr:row>76</xdr:row>
      <xdr:rowOff>114751</xdr:rowOff>
    </xdr:to>
    <xdr:sp macro="" textlink="">
      <xdr:nvSpPr>
        <xdr:cNvPr id="869" name="フローチャート: 判断 868">
          <a:extLst>
            <a:ext uri="{FF2B5EF4-FFF2-40B4-BE49-F238E27FC236}">
              <a16:creationId xmlns:a16="http://schemas.microsoft.com/office/drawing/2014/main" xmlns="" id="{00000000-0008-0000-0600-000065030000}"/>
            </a:ext>
          </a:extLst>
        </xdr:cNvPr>
        <xdr:cNvSpPr/>
      </xdr:nvSpPr>
      <xdr:spPr>
        <a:xfrm>
          <a:off x="19494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105878</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9278111" y="131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21561</xdr:rowOff>
    </xdr:from>
    <xdr:to>
      <xdr:col>98</xdr:col>
      <xdr:colOff>38100</xdr:colOff>
      <xdr:row>76</xdr:row>
      <xdr:rowOff>123161</xdr:rowOff>
    </xdr:to>
    <xdr:sp macro="" textlink="">
      <xdr:nvSpPr>
        <xdr:cNvPr id="871" name="フローチャート: 判断 870">
          <a:extLst>
            <a:ext uri="{FF2B5EF4-FFF2-40B4-BE49-F238E27FC236}">
              <a16:creationId xmlns:a16="http://schemas.microsoft.com/office/drawing/2014/main" xmlns="" id="{00000000-0008-0000-0600-000067030000}"/>
            </a:ext>
          </a:extLst>
        </xdr:cNvPr>
        <xdr:cNvSpPr/>
      </xdr:nvSpPr>
      <xdr:spPr>
        <a:xfrm>
          <a:off x="18605500" y="130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114288</xdr:rowOff>
    </xdr:from>
    <xdr:ext cx="534377"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8389111" y="1314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140743</xdr:rowOff>
    </xdr:from>
    <xdr:to>
      <xdr:col>116</xdr:col>
      <xdr:colOff>114300</xdr:colOff>
      <xdr:row>75</xdr:row>
      <xdr:rowOff>70893</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22110700" y="1282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163620</xdr:rowOff>
    </xdr:from>
    <xdr:ext cx="534377" cy="259045"/>
    <xdr:sp macro="" textlink="">
      <xdr:nvSpPr>
        <xdr:cNvPr id="879" name="繰出金該当値テキスト">
          <a:extLst>
            <a:ext uri="{FF2B5EF4-FFF2-40B4-BE49-F238E27FC236}">
              <a16:creationId xmlns:a16="http://schemas.microsoft.com/office/drawing/2014/main" xmlns="" id="{00000000-0008-0000-0600-00006F030000}"/>
            </a:ext>
          </a:extLst>
        </xdr:cNvPr>
        <xdr:cNvSpPr txBox="1"/>
      </xdr:nvSpPr>
      <xdr:spPr>
        <a:xfrm>
          <a:off x="22212300" y="1267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42543</xdr:rowOff>
    </xdr:from>
    <xdr:to>
      <xdr:col>112</xdr:col>
      <xdr:colOff>38100</xdr:colOff>
      <xdr:row>75</xdr:row>
      <xdr:rowOff>144143</xdr:rowOff>
    </xdr:to>
    <xdr:sp macro="" textlink="">
      <xdr:nvSpPr>
        <xdr:cNvPr id="880" name="楕円 879">
          <a:extLst>
            <a:ext uri="{FF2B5EF4-FFF2-40B4-BE49-F238E27FC236}">
              <a16:creationId xmlns:a16="http://schemas.microsoft.com/office/drawing/2014/main" xmlns="" id="{00000000-0008-0000-0600-000070030000}"/>
            </a:ext>
          </a:extLst>
        </xdr:cNvPr>
        <xdr:cNvSpPr/>
      </xdr:nvSpPr>
      <xdr:spPr>
        <a:xfrm>
          <a:off x="21272500" y="1290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160670</xdr:rowOff>
    </xdr:from>
    <xdr:ext cx="534377"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21056111" y="1267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38233</xdr:rowOff>
    </xdr:from>
    <xdr:to>
      <xdr:col>107</xdr:col>
      <xdr:colOff>101600</xdr:colOff>
      <xdr:row>75</xdr:row>
      <xdr:rowOff>139833</xdr:rowOff>
    </xdr:to>
    <xdr:sp macro="" textlink="">
      <xdr:nvSpPr>
        <xdr:cNvPr id="882" name="楕円 881">
          <a:extLst>
            <a:ext uri="{FF2B5EF4-FFF2-40B4-BE49-F238E27FC236}">
              <a16:creationId xmlns:a16="http://schemas.microsoft.com/office/drawing/2014/main" xmlns="" id="{00000000-0008-0000-0600-000072030000}"/>
            </a:ext>
          </a:extLst>
        </xdr:cNvPr>
        <xdr:cNvSpPr/>
      </xdr:nvSpPr>
      <xdr:spPr>
        <a:xfrm>
          <a:off x="20383500" y="1289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156360</xdr:rowOff>
    </xdr:from>
    <xdr:ext cx="534377" cy="259045"/>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20167111" y="1267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59737</xdr:rowOff>
    </xdr:from>
    <xdr:to>
      <xdr:col>102</xdr:col>
      <xdr:colOff>165100</xdr:colOff>
      <xdr:row>75</xdr:row>
      <xdr:rowOff>161337</xdr:rowOff>
    </xdr:to>
    <xdr:sp macro="" textlink="">
      <xdr:nvSpPr>
        <xdr:cNvPr id="884" name="楕円 883">
          <a:extLst>
            <a:ext uri="{FF2B5EF4-FFF2-40B4-BE49-F238E27FC236}">
              <a16:creationId xmlns:a16="http://schemas.microsoft.com/office/drawing/2014/main" xmlns="" id="{00000000-0008-0000-0600-000074030000}"/>
            </a:ext>
          </a:extLst>
        </xdr:cNvPr>
        <xdr:cNvSpPr/>
      </xdr:nvSpPr>
      <xdr:spPr>
        <a:xfrm>
          <a:off x="19494500" y="1291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6414</xdr:rowOff>
    </xdr:from>
    <xdr:ext cx="534377"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9278111" y="1269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41318</xdr:rowOff>
    </xdr:from>
    <xdr:to>
      <xdr:col>98</xdr:col>
      <xdr:colOff>38100</xdr:colOff>
      <xdr:row>75</xdr:row>
      <xdr:rowOff>142918</xdr:rowOff>
    </xdr:to>
    <xdr:sp macro="" textlink="">
      <xdr:nvSpPr>
        <xdr:cNvPr id="886" name="楕円 885">
          <a:extLst>
            <a:ext uri="{FF2B5EF4-FFF2-40B4-BE49-F238E27FC236}">
              <a16:creationId xmlns:a16="http://schemas.microsoft.com/office/drawing/2014/main" xmlns="" id="{00000000-0008-0000-0600-000076030000}"/>
            </a:ext>
          </a:extLst>
        </xdr:cNvPr>
        <xdr:cNvSpPr/>
      </xdr:nvSpPr>
      <xdr:spPr>
        <a:xfrm>
          <a:off x="18605500" y="1290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159445</xdr:rowOff>
    </xdr:from>
    <xdr:ext cx="534377"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8389111" y="1267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xmlns=""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xmlns=""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xmlns=""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xmlns=""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xmlns=""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xmlns=""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xmlns=""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xmlns=""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xmlns=""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xmlns=""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xmlns=""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xmlns=""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xmlns=""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xmlns=""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xmlns=""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xmlns=""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xmlns=""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xmlns=""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xmlns=""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xmlns=""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xmlns=""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・人口は微減傾向にあり、歳出決算総額は、住民一人当たり</a:t>
          </a:r>
          <a:r>
            <a:rPr kumimoji="1" lang="en-US" altLang="ja-JP" sz="1300">
              <a:latin typeface="ＭＳ Ｐゴシック" panose="020B0600070205080204" pitchFamily="50" charset="-128"/>
              <a:ea typeface="ＭＳ Ｐゴシック" panose="020B0600070205080204" pitchFamily="50" charset="-128"/>
            </a:rPr>
            <a:t>648,148</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・扶助費における大きな増加は、子育て世帯への臨時特別給付金及び住民税非課税世帯等に対する臨時特別給付金の実施によるものである。</a:t>
          </a:r>
        </a:p>
        <a:p>
          <a:r>
            <a:rPr kumimoji="1" lang="ja-JP" altLang="en-US" sz="1300">
              <a:latin typeface="ＭＳ Ｐゴシック" panose="020B0600070205080204" pitchFamily="50" charset="-128"/>
              <a:ea typeface="ＭＳ Ｐゴシック" panose="020B0600070205080204" pitchFamily="50" charset="-128"/>
            </a:rPr>
            <a:t>・ほとんどの費目において類似団体より低い数値で推移している状況の中、繰出金については、他の団体よりも高い水準である。下水道特別会計については、今後も施設の老朽化による維持補修費の増加が見込まれる。介護保険、後期高齢者医療特別会計においても保険給付費は横ばい又は増加傾向が続くと思われるため、今後も国・県平均や他の類似団体を上回ることが見込まれる。</a:t>
          </a:r>
        </a:p>
        <a:p>
          <a:r>
            <a:rPr kumimoji="1" lang="ja-JP" altLang="en-US" sz="1300">
              <a:latin typeface="ＭＳ Ｐゴシック" panose="020B0600070205080204" pitchFamily="50" charset="-128"/>
              <a:ea typeface="ＭＳ Ｐゴシック" panose="020B0600070205080204" pitchFamily="50" charset="-128"/>
            </a:rPr>
            <a:t>・補助費の大きな低下は新型コロナウイルス感染症対策事業の終了によるものであり、一部事務組合負担金や各種団体への補助金は削減の取組みを継続している。</a:t>
          </a:r>
        </a:p>
        <a:p>
          <a:r>
            <a:rPr kumimoji="1" lang="ja-JP" altLang="en-US" sz="1300">
              <a:latin typeface="ＭＳ Ｐゴシック" panose="020B0600070205080204" pitchFamily="50" charset="-128"/>
              <a:ea typeface="ＭＳ Ｐゴシック" panose="020B0600070205080204" pitchFamily="50" charset="-128"/>
            </a:rPr>
            <a:t>・普通建設事業費は事業の選別により減少傾向にあるが、それまでの大型事業において活用した起債の償還開始に伴い公債費は増加傾向にある。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熊本県氷川町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11,334
11,154
33.36
8,047,123
7,346,109
670,679
4,332,750
6,745,488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74549</xdr:rowOff>
    </xdr:from>
    <xdr:to>
      <xdr:col>24</xdr:col>
      <xdr:colOff>62865</xdr:colOff>
      <xdr:row>37</xdr:row>
      <xdr:rowOff>116840</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389499"/>
          <a:ext cx="1270" cy="107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120667</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116840</xdr:rowOff>
    </xdr:from>
    <xdr:to>
      <xdr:col>24</xdr:col>
      <xdr:colOff>152400</xdr:colOff>
      <xdr:row>37</xdr:row>
      <xdr:rowOff>116840</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46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21226</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1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74549</xdr:rowOff>
    </xdr:from>
    <xdr:to>
      <xdr:col>24</xdr:col>
      <xdr:colOff>152400</xdr:colOff>
      <xdr:row>31</xdr:row>
      <xdr:rowOff>74549</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389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25019</xdr:rowOff>
    </xdr:from>
    <xdr:to>
      <xdr:col>24</xdr:col>
      <xdr:colOff>63500</xdr:colOff>
      <xdr:row>35</xdr:row>
      <xdr:rowOff>57023</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5854319"/>
          <a:ext cx="838200" cy="20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105808</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935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127381</xdr:rowOff>
    </xdr:from>
    <xdr:to>
      <xdr:col>24</xdr:col>
      <xdr:colOff>114300</xdr:colOff>
      <xdr:row>35</xdr:row>
      <xdr:rowOff>57531</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161417</xdr:rowOff>
    </xdr:from>
    <xdr:to>
      <xdr:col>19</xdr:col>
      <xdr:colOff>177800</xdr:colOff>
      <xdr:row>35</xdr:row>
      <xdr:rowOff>57023</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5990717"/>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140716</xdr:rowOff>
    </xdr:from>
    <xdr:to>
      <xdr:col>20</xdr:col>
      <xdr:colOff>38100</xdr:colOff>
      <xdr:row>35</xdr:row>
      <xdr:rowOff>70866</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87393</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74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101600</xdr:rowOff>
    </xdr:from>
    <xdr:to>
      <xdr:col>15</xdr:col>
      <xdr:colOff>50800</xdr:colOff>
      <xdr:row>34</xdr:row>
      <xdr:rowOff>161417</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5930900"/>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124714</xdr:rowOff>
    </xdr:from>
    <xdr:to>
      <xdr:col>15</xdr:col>
      <xdr:colOff>101600</xdr:colOff>
      <xdr:row>34</xdr:row>
      <xdr:rowOff>54864</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578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71391</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55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101600</xdr:rowOff>
    </xdr:from>
    <xdr:to>
      <xdr:col>10</xdr:col>
      <xdr:colOff>114300</xdr:colOff>
      <xdr:row>34</xdr:row>
      <xdr:rowOff>132461</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5930900"/>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143383</xdr:rowOff>
    </xdr:from>
    <xdr:to>
      <xdr:col>10</xdr:col>
      <xdr:colOff>165100</xdr:colOff>
      <xdr:row>34</xdr:row>
      <xdr:rowOff>73533</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580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90060</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57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xdr:rowOff>
    </xdr:from>
    <xdr:to>
      <xdr:col>6</xdr:col>
      <xdr:colOff>38100</xdr:colOff>
      <xdr:row>34</xdr:row>
      <xdr:rowOff>105918</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83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122445</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60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145669</xdr:rowOff>
    </xdr:from>
    <xdr:to>
      <xdr:col>24</xdr:col>
      <xdr:colOff>114300</xdr:colOff>
      <xdr:row>34</xdr:row>
      <xdr:rowOff>75819</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80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168546</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65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6223</xdr:rowOff>
    </xdr:from>
    <xdr:to>
      <xdr:col>20</xdr:col>
      <xdr:colOff>38100</xdr:colOff>
      <xdr:row>35</xdr:row>
      <xdr:rowOff>107823</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00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98950</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099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110617</xdr:rowOff>
    </xdr:from>
    <xdr:to>
      <xdr:col>15</xdr:col>
      <xdr:colOff>101600</xdr:colOff>
      <xdr:row>35</xdr:row>
      <xdr:rowOff>40767</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93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31894</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03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50800</xdr:rowOff>
    </xdr:from>
    <xdr:to>
      <xdr:col>10</xdr:col>
      <xdr:colOff>165100</xdr:colOff>
      <xdr:row>34</xdr:row>
      <xdr:rowOff>152400</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143527</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81661</xdr:rowOff>
    </xdr:from>
    <xdr:to>
      <xdr:col>6</xdr:col>
      <xdr:colOff>38100</xdr:colOff>
      <xdr:row>35</xdr:row>
      <xdr:rowOff>11811</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91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2938</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0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xmlns=""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154370</xdr:rowOff>
    </xdr:from>
    <xdr:to>
      <xdr:col>24</xdr:col>
      <xdr:colOff>62865</xdr:colOff>
      <xdr:row>58</xdr:row>
      <xdr:rowOff>168138</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flipV="1">
          <a:off x="4633595" y="8726870"/>
          <a:ext cx="1270" cy="1385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515</xdr:rowOff>
    </xdr:from>
    <xdr:ext cx="534377" cy="259045"/>
    <xdr:sp macro="" textlink="">
      <xdr:nvSpPr>
        <xdr:cNvPr id="111" name="総務費最小値テキスト">
          <a:extLst>
            <a:ext uri="{FF2B5EF4-FFF2-40B4-BE49-F238E27FC236}">
              <a16:creationId xmlns:a16="http://schemas.microsoft.com/office/drawing/2014/main" xmlns="" id="{00000000-0008-0000-0700-00006F000000}"/>
            </a:ext>
          </a:extLst>
        </xdr:cNvPr>
        <xdr:cNvSpPr txBox="1"/>
      </xdr:nvSpPr>
      <xdr:spPr>
        <a:xfrm>
          <a:off x="4686300" y="1011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168138</xdr:rowOff>
    </xdr:from>
    <xdr:to>
      <xdr:col>24</xdr:col>
      <xdr:colOff>152400</xdr:colOff>
      <xdr:row>58</xdr:row>
      <xdr:rowOff>168138</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4546600" y="1011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101047</xdr:rowOff>
    </xdr:from>
    <xdr:ext cx="599010" cy="259045"/>
    <xdr:sp macro="" textlink="">
      <xdr:nvSpPr>
        <xdr:cNvPr id="113" name="総務費最大値テキスト">
          <a:extLst>
            <a:ext uri="{FF2B5EF4-FFF2-40B4-BE49-F238E27FC236}">
              <a16:creationId xmlns:a16="http://schemas.microsoft.com/office/drawing/2014/main" xmlns="" id="{00000000-0008-0000-0700-000071000000}"/>
            </a:ext>
          </a:extLst>
        </xdr:cNvPr>
        <xdr:cNvSpPr txBox="1"/>
      </xdr:nvSpPr>
      <xdr:spPr>
        <a:xfrm>
          <a:off x="4686300" y="850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154370</xdr:rowOff>
    </xdr:from>
    <xdr:to>
      <xdr:col>24</xdr:col>
      <xdr:colOff>152400</xdr:colOff>
      <xdr:row>50</xdr:row>
      <xdr:rowOff>154370</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4546600" y="872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16439</xdr:rowOff>
    </xdr:from>
    <xdr:to>
      <xdr:col>24</xdr:col>
      <xdr:colOff>63500</xdr:colOff>
      <xdr:row>57</xdr:row>
      <xdr:rowOff>134500</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3797300" y="9446189"/>
          <a:ext cx="838200" cy="4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72007</xdr:rowOff>
    </xdr:from>
    <xdr:ext cx="599010" cy="259045"/>
    <xdr:sp macro="" textlink="">
      <xdr:nvSpPr>
        <xdr:cNvPr id="116" name="総務費平均値テキスト">
          <a:extLst>
            <a:ext uri="{FF2B5EF4-FFF2-40B4-BE49-F238E27FC236}">
              <a16:creationId xmlns:a16="http://schemas.microsoft.com/office/drawing/2014/main" xmlns="" id="{00000000-0008-0000-0700-000074000000}"/>
            </a:ext>
          </a:extLst>
        </xdr:cNvPr>
        <xdr:cNvSpPr txBox="1"/>
      </xdr:nvSpPr>
      <xdr:spPr>
        <a:xfrm>
          <a:off x="4686300" y="9501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49130</xdr:rowOff>
    </xdr:from>
    <xdr:to>
      <xdr:col>24</xdr:col>
      <xdr:colOff>114300</xdr:colOff>
      <xdr:row>56</xdr:row>
      <xdr:rowOff>150730</xdr:rowOff>
    </xdr:to>
    <xdr:sp macro="" textlink="">
      <xdr:nvSpPr>
        <xdr:cNvPr id="117" name="フローチャート: 判断 116">
          <a:extLst>
            <a:ext uri="{FF2B5EF4-FFF2-40B4-BE49-F238E27FC236}">
              <a16:creationId xmlns:a16="http://schemas.microsoft.com/office/drawing/2014/main" xmlns="" id="{00000000-0008-0000-0700-000075000000}"/>
            </a:ext>
          </a:extLst>
        </xdr:cNvPr>
        <xdr:cNvSpPr/>
      </xdr:nvSpPr>
      <xdr:spPr>
        <a:xfrm>
          <a:off x="4584700" y="9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16439</xdr:rowOff>
    </xdr:from>
    <xdr:to>
      <xdr:col>19</xdr:col>
      <xdr:colOff>177800</xdr:colOff>
      <xdr:row>58</xdr:row>
      <xdr:rowOff>78636</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2908300" y="9446189"/>
          <a:ext cx="889000" cy="57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124939</xdr:rowOff>
    </xdr:from>
    <xdr:to>
      <xdr:col>20</xdr:col>
      <xdr:colOff>38100</xdr:colOff>
      <xdr:row>54</xdr:row>
      <xdr:rowOff>55089</xdr:rowOff>
    </xdr:to>
    <xdr:sp macro="" textlink="">
      <xdr:nvSpPr>
        <xdr:cNvPr id="119" name="フローチャート: 判断 118">
          <a:extLst>
            <a:ext uri="{FF2B5EF4-FFF2-40B4-BE49-F238E27FC236}">
              <a16:creationId xmlns:a16="http://schemas.microsoft.com/office/drawing/2014/main" xmlns="" id="{00000000-0008-0000-0700-000077000000}"/>
            </a:ext>
          </a:extLst>
        </xdr:cNvPr>
        <xdr:cNvSpPr/>
      </xdr:nvSpPr>
      <xdr:spPr>
        <a:xfrm>
          <a:off x="3746500" y="921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71616</xdr:rowOff>
    </xdr:from>
    <xdr:ext cx="599010" cy="259045"/>
    <xdr:sp macro="" textlink="">
      <xdr:nvSpPr>
        <xdr:cNvPr id="120" name="テキスト ボックス 119">
          <a:extLst>
            <a:ext uri="{FF2B5EF4-FFF2-40B4-BE49-F238E27FC236}">
              <a16:creationId xmlns:a16="http://schemas.microsoft.com/office/drawing/2014/main" xmlns="" id="{00000000-0008-0000-0700-000078000000}"/>
            </a:ext>
          </a:extLst>
        </xdr:cNvPr>
        <xdr:cNvSpPr txBox="1"/>
      </xdr:nvSpPr>
      <xdr:spPr>
        <a:xfrm>
          <a:off x="3497795" y="898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124406</xdr:rowOff>
    </xdr:from>
    <xdr:to>
      <xdr:col>15</xdr:col>
      <xdr:colOff>50800</xdr:colOff>
      <xdr:row>58</xdr:row>
      <xdr:rowOff>78636</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2019300" y="9897056"/>
          <a:ext cx="889000" cy="12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111783</xdr:rowOff>
    </xdr:from>
    <xdr:to>
      <xdr:col>15</xdr:col>
      <xdr:colOff>101600</xdr:colOff>
      <xdr:row>57</xdr:row>
      <xdr:rowOff>41933</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2857500" y="971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58460</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2608795" y="9488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124406</xdr:rowOff>
    </xdr:from>
    <xdr:to>
      <xdr:col>10</xdr:col>
      <xdr:colOff>114300</xdr:colOff>
      <xdr:row>58</xdr:row>
      <xdr:rowOff>117989</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1130300" y="9897056"/>
          <a:ext cx="889000" cy="16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39888</xdr:rowOff>
    </xdr:from>
    <xdr:to>
      <xdr:col>10</xdr:col>
      <xdr:colOff>165100</xdr:colOff>
      <xdr:row>56</xdr:row>
      <xdr:rowOff>141488</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1968500" y="964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158015</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1719795" y="9416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79128</xdr:rowOff>
    </xdr:from>
    <xdr:to>
      <xdr:col>6</xdr:col>
      <xdr:colOff>38100</xdr:colOff>
      <xdr:row>57</xdr:row>
      <xdr:rowOff>9278</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1079500" y="96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25805</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830795" y="945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83700</xdr:rowOff>
    </xdr:from>
    <xdr:to>
      <xdr:col>24</xdr:col>
      <xdr:colOff>114300</xdr:colOff>
      <xdr:row>58</xdr:row>
      <xdr:rowOff>13850</xdr:rowOff>
    </xdr:to>
    <xdr:sp macro="" textlink="">
      <xdr:nvSpPr>
        <xdr:cNvPr id="134" name="楕円 133">
          <a:extLst>
            <a:ext uri="{FF2B5EF4-FFF2-40B4-BE49-F238E27FC236}">
              <a16:creationId xmlns:a16="http://schemas.microsoft.com/office/drawing/2014/main" xmlns="" id="{00000000-0008-0000-0700-000086000000}"/>
            </a:ext>
          </a:extLst>
        </xdr:cNvPr>
        <xdr:cNvSpPr/>
      </xdr:nvSpPr>
      <xdr:spPr>
        <a:xfrm>
          <a:off x="4584700" y="98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62127</xdr:rowOff>
    </xdr:from>
    <xdr:ext cx="599010" cy="259045"/>
    <xdr:sp macro="" textlink="">
      <xdr:nvSpPr>
        <xdr:cNvPr id="135" name="総務費該当値テキスト">
          <a:extLst>
            <a:ext uri="{FF2B5EF4-FFF2-40B4-BE49-F238E27FC236}">
              <a16:creationId xmlns:a16="http://schemas.microsoft.com/office/drawing/2014/main" xmlns="" id="{00000000-0008-0000-0700-000087000000}"/>
            </a:ext>
          </a:extLst>
        </xdr:cNvPr>
        <xdr:cNvSpPr txBox="1"/>
      </xdr:nvSpPr>
      <xdr:spPr>
        <a:xfrm>
          <a:off x="4686300" y="983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137089</xdr:rowOff>
    </xdr:from>
    <xdr:to>
      <xdr:col>20</xdr:col>
      <xdr:colOff>38100</xdr:colOff>
      <xdr:row>55</xdr:row>
      <xdr:rowOff>67239</xdr:rowOff>
    </xdr:to>
    <xdr:sp macro="" textlink="">
      <xdr:nvSpPr>
        <xdr:cNvPr id="136" name="楕円 135">
          <a:extLst>
            <a:ext uri="{FF2B5EF4-FFF2-40B4-BE49-F238E27FC236}">
              <a16:creationId xmlns:a16="http://schemas.microsoft.com/office/drawing/2014/main" xmlns="" id="{00000000-0008-0000-0700-000088000000}"/>
            </a:ext>
          </a:extLst>
        </xdr:cNvPr>
        <xdr:cNvSpPr/>
      </xdr:nvSpPr>
      <xdr:spPr>
        <a:xfrm>
          <a:off x="3746500" y="939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58366</xdr:rowOff>
    </xdr:from>
    <xdr:ext cx="59901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497795" y="948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27836</xdr:rowOff>
    </xdr:from>
    <xdr:to>
      <xdr:col>15</xdr:col>
      <xdr:colOff>101600</xdr:colOff>
      <xdr:row>58</xdr:row>
      <xdr:rowOff>129436</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2857500" y="997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120563</xdr:rowOff>
    </xdr:from>
    <xdr:ext cx="534377"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2641111" y="1006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73606</xdr:rowOff>
    </xdr:from>
    <xdr:to>
      <xdr:col>10</xdr:col>
      <xdr:colOff>165100</xdr:colOff>
      <xdr:row>58</xdr:row>
      <xdr:rowOff>3756</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1968500" y="984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166333</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1719795" y="9938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67189</xdr:rowOff>
    </xdr:from>
    <xdr:to>
      <xdr:col>6</xdr:col>
      <xdr:colOff>38100</xdr:colOff>
      <xdr:row>58</xdr:row>
      <xdr:rowOff>168789</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1079500" y="1001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159916</xdr:rowOff>
    </xdr:from>
    <xdr:ext cx="534377"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863111" y="1010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xmlns=""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xmlns=""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xmlns=""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xmlns=""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xmlns="" id="{00000000-0008-0000-07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6" name="テキスト ボックス 155">
          <a:extLst>
            <a:ext uri="{FF2B5EF4-FFF2-40B4-BE49-F238E27FC236}">
              <a16:creationId xmlns:a16="http://schemas.microsoft.com/office/drawing/2014/main" xmlns="" id="{00000000-0008-0000-0700-00009C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xmlns=""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142106</xdr:rowOff>
    </xdr:from>
    <xdr:to>
      <xdr:col>24</xdr:col>
      <xdr:colOff>62865</xdr:colOff>
      <xdr:row>78</xdr:row>
      <xdr:rowOff>63925</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flipV="1">
          <a:off x="4633595" y="11972156"/>
          <a:ext cx="1270" cy="14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67752</xdr:rowOff>
    </xdr:from>
    <xdr:ext cx="599010" cy="259045"/>
    <xdr:sp macro="" textlink="">
      <xdr:nvSpPr>
        <xdr:cNvPr id="171" name="民生費最小値テキスト">
          <a:extLst>
            <a:ext uri="{FF2B5EF4-FFF2-40B4-BE49-F238E27FC236}">
              <a16:creationId xmlns:a16="http://schemas.microsoft.com/office/drawing/2014/main" xmlns="" id="{00000000-0008-0000-0700-0000AB000000}"/>
            </a:ext>
          </a:extLst>
        </xdr:cNvPr>
        <xdr:cNvSpPr txBox="1"/>
      </xdr:nvSpPr>
      <xdr:spPr>
        <a:xfrm>
          <a:off x="4686300" y="1344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63925</xdr:rowOff>
    </xdr:from>
    <xdr:to>
      <xdr:col>24</xdr:col>
      <xdr:colOff>152400</xdr:colOff>
      <xdr:row>78</xdr:row>
      <xdr:rowOff>63925</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4546600" y="13437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88783</xdr:rowOff>
    </xdr:from>
    <xdr:ext cx="599010" cy="259045"/>
    <xdr:sp macro="" textlink="">
      <xdr:nvSpPr>
        <xdr:cNvPr id="173" name="民生費最大値テキスト">
          <a:extLst>
            <a:ext uri="{FF2B5EF4-FFF2-40B4-BE49-F238E27FC236}">
              <a16:creationId xmlns:a16="http://schemas.microsoft.com/office/drawing/2014/main" xmlns="" id="{00000000-0008-0000-0700-0000AD000000}"/>
            </a:ext>
          </a:extLst>
        </xdr:cNvPr>
        <xdr:cNvSpPr txBox="1"/>
      </xdr:nvSpPr>
      <xdr:spPr>
        <a:xfrm>
          <a:off x="4686300" y="1174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142106</xdr:rowOff>
    </xdr:from>
    <xdr:to>
      <xdr:col>24</xdr:col>
      <xdr:colOff>152400</xdr:colOff>
      <xdr:row>69</xdr:row>
      <xdr:rowOff>142106</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4546600" y="11972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102025</xdr:rowOff>
    </xdr:from>
    <xdr:to>
      <xdr:col>24</xdr:col>
      <xdr:colOff>63500</xdr:colOff>
      <xdr:row>75</xdr:row>
      <xdr:rowOff>134312</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3797300" y="12789325"/>
          <a:ext cx="838200" cy="20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136009</xdr:rowOff>
    </xdr:from>
    <xdr:ext cx="599010" cy="259045"/>
    <xdr:sp macro="" textlink="">
      <xdr:nvSpPr>
        <xdr:cNvPr id="176" name="民生費平均値テキスト">
          <a:extLst>
            <a:ext uri="{FF2B5EF4-FFF2-40B4-BE49-F238E27FC236}">
              <a16:creationId xmlns:a16="http://schemas.microsoft.com/office/drawing/2014/main" xmlns="" id="{00000000-0008-0000-0700-0000B0000000}"/>
            </a:ext>
          </a:extLst>
        </xdr:cNvPr>
        <xdr:cNvSpPr txBox="1"/>
      </xdr:nvSpPr>
      <xdr:spPr>
        <a:xfrm>
          <a:off x="4686300" y="124804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113132</xdr:rowOff>
    </xdr:from>
    <xdr:to>
      <xdr:col>24</xdr:col>
      <xdr:colOff>114300</xdr:colOff>
      <xdr:row>74</xdr:row>
      <xdr:rowOff>43282</xdr:rowOff>
    </xdr:to>
    <xdr:sp macro="" textlink="">
      <xdr:nvSpPr>
        <xdr:cNvPr id="177" name="フローチャート: 判断 176">
          <a:extLst>
            <a:ext uri="{FF2B5EF4-FFF2-40B4-BE49-F238E27FC236}">
              <a16:creationId xmlns:a16="http://schemas.microsoft.com/office/drawing/2014/main" xmlns="" id="{00000000-0008-0000-0700-0000B1000000}"/>
            </a:ext>
          </a:extLst>
        </xdr:cNvPr>
        <xdr:cNvSpPr/>
      </xdr:nvSpPr>
      <xdr:spPr>
        <a:xfrm>
          <a:off x="4584700" y="1262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134312</xdr:rowOff>
    </xdr:from>
    <xdr:to>
      <xdr:col>19</xdr:col>
      <xdr:colOff>177800</xdr:colOff>
      <xdr:row>76</xdr:row>
      <xdr:rowOff>69303</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2908300" y="12993062"/>
          <a:ext cx="889000" cy="10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68348</xdr:rowOff>
    </xdr:from>
    <xdr:to>
      <xdr:col>20</xdr:col>
      <xdr:colOff>38100</xdr:colOff>
      <xdr:row>75</xdr:row>
      <xdr:rowOff>169948</xdr:rowOff>
    </xdr:to>
    <xdr:sp macro="" textlink="">
      <xdr:nvSpPr>
        <xdr:cNvPr id="179" name="フローチャート: 判断 178">
          <a:extLst>
            <a:ext uri="{FF2B5EF4-FFF2-40B4-BE49-F238E27FC236}">
              <a16:creationId xmlns:a16="http://schemas.microsoft.com/office/drawing/2014/main" xmlns="" id="{00000000-0008-0000-0700-0000B3000000}"/>
            </a:ext>
          </a:extLst>
        </xdr:cNvPr>
        <xdr:cNvSpPr/>
      </xdr:nvSpPr>
      <xdr:spPr>
        <a:xfrm>
          <a:off x="37465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15025</xdr:rowOff>
    </xdr:from>
    <xdr:ext cx="599010" cy="259045"/>
    <xdr:sp macro="" textlink="">
      <xdr:nvSpPr>
        <xdr:cNvPr id="180" name="テキスト ボックス 179">
          <a:extLst>
            <a:ext uri="{FF2B5EF4-FFF2-40B4-BE49-F238E27FC236}">
              <a16:creationId xmlns:a16="http://schemas.microsoft.com/office/drawing/2014/main" xmlns="" id="{00000000-0008-0000-0700-0000B4000000}"/>
            </a:ext>
          </a:extLst>
        </xdr:cNvPr>
        <xdr:cNvSpPr txBox="1"/>
      </xdr:nvSpPr>
      <xdr:spPr>
        <a:xfrm>
          <a:off x="3497795" y="1270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69303</xdr:rowOff>
    </xdr:from>
    <xdr:to>
      <xdr:col>15</xdr:col>
      <xdr:colOff>50800</xdr:colOff>
      <xdr:row>76</xdr:row>
      <xdr:rowOff>123448</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019300" y="13099503"/>
          <a:ext cx="889000" cy="5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62</xdr:rowOff>
    </xdr:from>
    <xdr:to>
      <xdr:col>15</xdr:col>
      <xdr:colOff>101600</xdr:colOff>
      <xdr:row>76</xdr:row>
      <xdr:rowOff>101662</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2857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118189</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2608795" y="1280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89909</xdr:rowOff>
    </xdr:from>
    <xdr:to>
      <xdr:col>10</xdr:col>
      <xdr:colOff>114300</xdr:colOff>
      <xdr:row>76</xdr:row>
      <xdr:rowOff>123448</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a:off x="1130300" y="13120109"/>
          <a:ext cx="889000" cy="3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69850</xdr:rowOff>
    </xdr:from>
    <xdr:to>
      <xdr:col>10</xdr:col>
      <xdr:colOff>165100</xdr:colOff>
      <xdr:row>77</xdr:row>
      <xdr:rowOff>0</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1968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16527</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1719795" y="1287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26296</xdr:rowOff>
    </xdr:from>
    <xdr:to>
      <xdr:col>6</xdr:col>
      <xdr:colOff>38100</xdr:colOff>
      <xdr:row>76</xdr:row>
      <xdr:rowOff>127896</xdr:rowOff>
    </xdr:to>
    <xdr:sp macro="" textlink="">
      <xdr:nvSpPr>
        <xdr:cNvPr id="187" name="フローチャート: 判断 186">
          <a:extLst>
            <a:ext uri="{FF2B5EF4-FFF2-40B4-BE49-F238E27FC236}">
              <a16:creationId xmlns:a16="http://schemas.microsoft.com/office/drawing/2014/main" xmlns="" id="{00000000-0008-0000-0700-0000BB000000}"/>
            </a:ext>
          </a:extLst>
        </xdr:cNvPr>
        <xdr:cNvSpPr/>
      </xdr:nvSpPr>
      <xdr:spPr>
        <a:xfrm>
          <a:off x="1079500" y="1305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144423</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830795" y="12831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51225</xdr:rowOff>
    </xdr:from>
    <xdr:to>
      <xdr:col>24</xdr:col>
      <xdr:colOff>114300</xdr:colOff>
      <xdr:row>74</xdr:row>
      <xdr:rowOff>152825</xdr:rowOff>
    </xdr:to>
    <xdr:sp macro="" textlink="">
      <xdr:nvSpPr>
        <xdr:cNvPr id="194" name="楕円 193">
          <a:extLst>
            <a:ext uri="{FF2B5EF4-FFF2-40B4-BE49-F238E27FC236}">
              <a16:creationId xmlns:a16="http://schemas.microsoft.com/office/drawing/2014/main" xmlns="" id="{00000000-0008-0000-0700-0000C2000000}"/>
            </a:ext>
          </a:extLst>
        </xdr:cNvPr>
        <xdr:cNvSpPr/>
      </xdr:nvSpPr>
      <xdr:spPr>
        <a:xfrm>
          <a:off x="4584700" y="1273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29652</xdr:rowOff>
    </xdr:from>
    <xdr:ext cx="599010" cy="259045"/>
    <xdr:sp macro="" textlink="">
      <xdr:nvSpPr>
        <xdr:cNvPr id="195" name="民生費該当値テキスト">
          <a:extLst>
            <a:ext uri="{FF2B5EF4-FFF2-40B4-BE49-F238E27FC236}">
              <a16:creationId xmlns:a16="http://schemas.microsoft.com/office/drawing/2014/main" xmlns="" id="{00000000-0008-0000-0700-0000C3000000}"/>
            </a:ext>
          </a:extLst>
        </xdr:cNvPr>
        <xdr:cNvSpPr txBox="1"/>
      </xdr:nvSpPr>
      <xdr:spPr>
        <a:xfrm>
          <a:off x="4686300" y="12716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83512</xdr:rowOff>
    </xdr:from>
    <xdr:to>
      <xdr:col>20</xdr:col>
      <xdr:colOff>38100</xdr:colOff>
      <xdr:row>76</xdr:row>
      <xdr:rowOff>13661</xdr:rowOff>
    </xdr:to>
    <xdr:sp macro="" textlink="">
      <xdr:nvSpPr>
        <xdr:cNvPr id="196" name="楕円 195">
          <a:extLst>
            <a:ext uri="{FF2B5EF4-FFF2-40B4-BE49-F238E27FC236}">
              <a16:creationId xmlns:a16="http://schemas.microsoft.com/office/drawing/2014/main" xmlns="" id="{00000000-0008-0000-0700-0000C4000000}"/>
            </a:ext>
          </a:extLst>
        </xdr:cNvPr>
        <xdr:cNvSpPr/>
      </xdr:nvSpPr>
      <xdr:spPr>
        <a:xfrm>
          <a:off x="3746500" y="129422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4788</xdr:rowOff>
    </xdr:from>
    <xdr:ext cx="59901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3497795" y="13034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18503</xdr:rowOff>
    </xdr:from>
    <xdr:to>
      <xdr:col>15</xdr:col>
      <xdr:colOff>101600</xdr:colOff>
      <xdr:row>76</xdr:row>
      <xdr:rowOff>120103</xdr:rowOff>
    </xdr:to>
    <xdr:sp macro="" textlink="">
      <xdr:nvSpPr>
        <xdr:cNvPr id="198" name="楕円 197">
          <a:extLst>
            <a:ext uri="{FF2B5EF4-FFF2-40B4-BE49-F238E27FC236}">
              <a16:creationId xmlns:a16="http://schemas.microsoft.com/office/drawing/2014/main" xmlns="" id="{00000000-0008-0000-0700-0000C6000000}"/>
            </a:ext>
          </a:extLst>
        </xdr:cNvPr>
        <xdr:cNvSpPr/>
      </xdr:nvSpPr>
      <xdr:spPr>
        <a:xfrm>
          <a:off x="2857500" y="1304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111230</xdr:rowOff>
    </xdr:from>
    <xdr:ext cx="59901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2608795" y="13141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72648</xdr:rowOff>
    </xdr:from>
    <xdr:to>
      <xdr:col>10</xdr:col>
      <xdr:colOff>165100</xdr:colOff>
      <xdr:row>77</xdr:row>
      <xdr:rowOff>2798</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1968500" y="1310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165375</xdr:rowOff>
    </xdr:from>
    <xdr:ext cx="599010" cy="259045"/>
    <xdr:sp macro="" textlink="">
      <xdr:nvSpPr>
        <xdr:cNvPr id="201" name="テキスト ボックス 200">
          <a:extLst>
            <a:ext uri="{FF2B5EF4-FFF2-40B4-BE49-F238E27FC236}">
              <a16:creationId xmlns:a16="http://schemas.microsoft.com/office/drawing/2014/main" xmlns="" id="{00000000-0008-0000-0700-0000C9000000}"/>
            </a:ext>
          </a:extLst>
        </xdr:cNvPr>
        <xdr:cNvSpPr txBox="1"/>
      </xdr:nvSpPr>
      <xdr:spPr>
        <a:xfrm>
          <a:off x="1719795" y="13195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39109</xdr:rowOff>
    </xdr:from>
    <xdr:to>
      <xdr:col>6</xdr:col>
      <xdr:colOff>38100</xdr:colOff>
      <xdr:row>76</xdr:row>
      <xdr:rowOff>140709</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1079500" y="1306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131836</xdr:rowOff>
    </xdr:from>
    <xdr:ext cx="59901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830795" y="1316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xmlns=""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a:extLst>
            <a:ext uri="{FF2B5EF4-FFF2-40B4-BE49-F238E27FC236}">
              <a16:creationId xmlns:a16="http://schemas.microsoft.com/office/drawing/2014/main" xmlns="" id="{00000000-0008-0000-07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89064</xdr:rowOff>
    </xdr:from>
    <xdr:to>
      <xdr:col>24</xdr:col>
      <xdr:colOff>62865</xdr:colOff>
      <xdr:row>97</xdr:row>
      <xdr:rowOff>33465</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flipV="1">
          <a:off x="4633595" y="15519564"/>
          <a:ext cx="1270" cy="114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37292</xdr:rowOff>
    </xdr:from>
    <xdr:ext cx="534377" cy="259045"/>
    <xdr:sp macro="" textlink="">
      <xdr:nvSpPr>
        <xdr:cNvPr id="224" name="衛生費最小値テキスト">
          <a:extLst>
            <a:ext uri="{FF2B5EF4-FFF2-40B4-BE49-F238E27FC236}">
              <a16:creationId xmlns:a16="http://schemas.microsoft.com/office/drawing/2014/main" xmlns="" id="{00000000-0008-0000-0700-0000E0000000}"/>
            </a:ext>
          </a:extLst>
        </xdr:cNvPr>
        <xdr:cNvSpPr txBox="1"/>
      </xdr:nvSpPr>
      <xdr:spPr>
        <a:xfrm>
          <a:off x="4686300" y="166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33465</xdr:rowOff>
    </xdr:from>
    <xdr:to>
      <xdr:col>24</xdr:col>
      <xdr:colOff>152400</xdr:colOff>
      <xdr:row>97</xdr:row>
      <xdr:rowOff>33465</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4546600" y="16664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35741</xdr:rowOff>
    </xdr:from>
    <xdr:ext cx="599010" cy="259045"/>
    <xdr:sp macro="" textlink="">
      <xdr:nvSpPr>
        <xdr:cNvPr id="226" name="衛生費最大値テキスト">
          <a:extLst>
            <a:ext uri="{FF2B5EF4-FFF2-40B4-BE49-F238E27FC236}">
              <a16:creationId xmlns:a16="http://schemas.microsoft.com/office/drawing/2014/main" xmlns="" id="{00000000-0008-0000-0700-0000E2000000}"/>
            </a:ext>
          </a:extLst>
        </xdr:cNvPr>
        <xdr:cNvSpPr txBox="1"/>
      </xdr:nvSpPr>
      <xdr:spPr>
        <a:xfrm>
          <a:off x="4686300" y="1529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228,860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89064</xdr:rowOff>
    </xdr:from>
    <xdr:to>
      <xdr:col>24</xdr:col>
      <xdr:colOff>152400</xdr:colOff>
      <xdr:row>90</xdr:row>
      <xdr:rowOff>89064</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4546600" y="1551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128229</xdr:rowOff>
    </xdr:from>
    <xdr:to>
      <xdr:col>24</xdr:col>
      <xdr:colOff>63500</xdr:colOff>
      <xdr:row>97</xdr:row>
      <xdr:rowOff>3575</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flipV="1">
          <a:off x="3797300" y="16587429"/>
          <a:ext cx="838200" cy="4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5106</xdr:rowOff>
    </xdr:from>
    <xdr:ext cx="534377" cy="259045"/>
    <xdr:sp macro="" textlink="">
      <xdr:nvSpPr>
        <xdr:cNvPr id="229" name="衛生費平均値テキスト">
          <a:extLst>
            <a:ext uri="{FF2B5EF4-FFF2-40B4-BE49-F238E27FC236}">
              <a16:creationId xmlns:a16="http://schemas.microsoft.com/office/drawing/2014/main" xmlns="" id="{00000000-0008-0000-0700-0000E5000000}"/>
            </a:ext>
          </a:extLst>
        </xdr:cNvPr>
        <xdr:cNvSpPr txBox="1"/>
      </xdr:nvSpPr>
      <xdr:spPr>
        <a:xfrm>
          <a:off x="4686300" y="1612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153679</xdr:rowOff>
    </xdr:from>
    <xdr:to>
      <xdr:col>24</xdr:col>
      <xdr:colOff>114300</xdr:colOff>
      <xdr:row>95</xdr:row>
      <xdr:rowOff>83829</xdr:rowOff>
    </xdr:to>
    <xdr:sp macro="" textlink="">
      <xdr:nvSpPr>
        <xdr:cNvPr id="230" name="フローチャート: 判断 229">
          <a:extLst>
            <a:ext uri="{FF2B5EF4-FFF2-40B4-BE49-F238E27FC236}">
              <a16:creationId xmlns:a16="http://schemas.microsoft.com/office/drawing/2014/main" xmlns="" id="{00000000-0008-0000-0700-0000E6000000}"/>
            </a:ext>
          </a:extLst>
        </xdr:cNvPr>
        <xdr:cNvSpPr/>
      </xdr:nvSpPr>
      <xdr:spPr>
        <a:xfrm>
          <a:off x="4584700" y="16269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156479</xdr:rowOff>
    </xdr:from>
    <xdr:to>
      <xdr:col>19</xdr:col>
      <xdr:colOff>177800</xdr:colOff>
      <xdr:row>97</xdr:row>
      <xdr:rowOff>3575</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2908300" y="16615679"/>
          <a:ext cx="889000" cy="1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84813</xdr:rowOff>
    </xdr:from>
    <xdr:to>
      <xdr:col>20</xdr:col>
      <xdr:colOff>38100</xdr:colOff>
      <xdr:row>96</xdr:row>
      <xdr:rowOff>14963</xdr:rowOff>
    </xdr:to>
    <xdr:sp macro="" textlink="">
      <xdr:nvSpPr>
        <xdr:cNvPr id="232" name="フローチャート: 判断 231">
          <a:extLst>
            <a:ext uri="{FF2B5EF4-FFF2-40B4-BE49-F238E27FC236}">
              <a16:creationId xmlns:a16="http://schemas.microsoft.com/office/drawing/2014/main" xmlns="" id="{00000000-0008-0000-0700-0000E8000000}"/>
            </a:ext>
          </a:extLst>
        </xdr:cNvPr>
        <xdr:cNvSpPr/>
      </xdr:nvSpPr>
      <xdr:spPr>
        <a:xfrm>
          <a:off x="3746500" y="163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31490</xdr:rowOff>
    </xdr:from>
    <xdr:ext cx="534377" cy="259045"/>
    <xdr:sp macro="" textlink="">
      <xdr:nvSpPr>
        <xdr:cNvPr id="233" name="テキスト ボックス 232">
          <a:extLst>
            <a:ext uri="{FF2B5EF4-FFF2-40B4-BE49-F238E27FC236}">
              <a16:creationId xmlns:a16="http://schemas.microsoft.com/office/drawing/2014/main" xmlns="" id="{00000000-0008-0000-0700-0000E9000000}"/>
            </a:ext>
          </a:extLst>
        </xdr:cNvPr>
        <xdr:cNvSpPr txBox="1"/>
      </xdr:nvSpPr>
      <xdr:spPr>
        <a:xfrm>
          <a:off x="3530111" y="1614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156479</xdr:rowOff>
    </xdr:from>
    <xdr:to>
      <xdr:col>15</xdr:col>
      <xdr:colOff>50800</xdr:colOff>
      <xdr:row>96</xdr:row>
      <xdr:rowOff>158166</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flipV="1">
          <a:off x="2019300" y="16615679"/>
          <a:ext cx="889000" cy="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114371</xdr:rowOff>
    </xdr:from>
    <xdr:to>
      <xdr:col>15</xdr:col>
      <xdr:colOff>101600</xdr:colOff>
      <xdr:row>96</xdr:row>
      <xdr:rowOff>44521</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2857500" y="1640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61048</xdr:rowOff>
    </xdr:from>
    <xdr:ext cx="534377" cy="259045"/>
    <xdr:sp macro="" textlink="">
      <xdr:nvSpPr>
        <xdr:cNvPr id="236" name="テキスト ボックス 235">
          <a:extLst>
            <a:ext uri="{FF2B5EF4-FFF2-40B4-BE49-F238E27FC236}">
              <a16:creationId xmlns:a16="http://schemas.microsoft.com/office/drawing/2014/main" xmlns="" id="{00000000-0008-0000-0700-0000EC000000}"/>
            </a:ext>
          </a:extLst>
        </xdr:cNvPr>
        <xdr:cNvSpPr txBox="1"/>
      </xdr:nvSpPr>
      <xdr:spPr>
        <a:xfrm>
          <a:off x="2641111" y="1617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27412</xdr:rowOff>
    </xdr:from>
    <xdr:to>
      <xdr:col>10</xdr:col>
      <xdr:colOff>114300</xdr:colOff>
      <xdr:row>96</xdr:row>
      <xdr:rowOff>158166</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1130300" y="16315162"/>
          <a:ext cx="889000" cy="30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150337</xdr:rowOff>
    </xdr:from>
    <xdr:to>
      <xdr:col>10</xdr:col>
      <xdr:colOff>165100</xdr:colOff>
      <xdr:row>96</xdr:row>
      <xdr:rowOff>80487</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1968500" y="164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97014</xdr:rowOff>
    </xdr:from>
    <xdr:ext cx="534377"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1752111" y="1621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93689</xdr:rowOff>
    </xdr:from>
    <xdr:to>
      <xdr:col>6</xdr:col>
      <xdr:colOff>38100</xdr:colOff>
      <xdr:row>96</xdr:row>
      <xdr:rowOff>23839</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1079500" y="1638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14966</xdr:rowOff>
    </xdr:from>
    <xdr:ext cx="534377"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863111" y="1647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77429</xdr:rowOff>
    </xdr:from>
    <xdr:to>
      <xdr:col>24</xdr:col>
      <xdr:colOff>114300</xdr:colOff>
      <xdr:row>97</xdr:row>
      <xdr:rowOff>7579</xdr:rowOff>
    </xdr:to>
    <xdr:sp macro="" textlink="">
      <xdr:nvSpPr>
        <xdr:cNvPr id="247" name="楕円 246">
          <a:extLst>
            <a:ext uri="{FF2B5EF4-FFF2-40B4-BE49-F238E27FC236}">
              <a16:creationId xmlns:a16="http://schemas.microsoft.com/office/drawing/2014/main" xmlns="" id="{00000000-0008-0000-0700-0000F7000000}"/>
            </a:ext>
          </a:extLst>
        </xdr:cNvPr>
        <xdr:cNvSpPr/>
      </xdr:nvSpPr>
      <xdr:spPr>
        <a:xfrm>
          <a:off x="4584700" y="1653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163806</xdr:rowOff>
    </xdr:from>
    <xdr:ext cx="534377" cy="259045"/>
    <xdr:sp macro="" textlink="">
      <xdr:nvSpPr>
        <xdr:cNvPr id="248" name="衛生費該当値テキスト">
          <a:extLst>
            <a:ext uri="{FF2B5EF4-FFF2-40B4-BE49-F238E27FC236}">
              <a16:creationId xmlns:a16="http://schemas.microsoft.com/office/drawing/2014/main" xmlns="" id="{00000000-0008-0000-0700-0000F8000000}"/>
            </a:ext>
          </a:extLst>
        </xdr:cNvPr>
        <xdr:cNvSpPr txBox="1"/>
      </xdr:nvSpPr>
      <xdr:spPr>
        <a:xfrm>
          <a:off x="4686300" y="1645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124225</xdr:rowOff>
    </xdr:from>
    <xdr:to>
      <xdr:col>20</xdr:col>
      <xdr:colOff>38100</xdr:colOff>
      <xdr:row>97</xdr:row>
      <xdr:rowOff>54375</xdr:rowOff>
    </xdr:to>
    <xdr:sp macro="" textlink="">
      <xdr:nvSpPr>
        <xdr:cNvPr id="249" name="楕円 248">
          <a:extLst>
            <a:ext uri="{FF2B5EF4-FFF2-40B4-BE49-F238E27FC236}">
              <a16:creationId xmlns:a16="http://schemas.microsoft.com/office/drawing/2014/main" xmlns="" id="{00000000-0008-0000-0700-0000F9000000}"/>
            </a:ext>
          </a:extLst>
        </xdr:cNvPr>
        <xdr:cNvSpPr/>
      </xdr:nvSpPr>
      <xdr:spPr>
        <a:xfrm>
          <a:off x="3746500" y="165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45502</xdr:rowOff>
    </xdr:from>
    <xdr:ext cx="534377"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530111" y="1667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105679</xdr:rowOff>
    </xdr:from>
    <xdr:to>
      <xdr:col>15</xdr:col>
      <xdr:colOff>101600</xdr:colOff>
      <xdr:row>97</xdr:row>
      <xdr:rowOff>35829</xdr:rowOff>
    </xdr:to>
    <xdr:sp macro="" textlink="">
      <xdr:nvSpPr>
        <xdr:cNvPr id="251" name="楕円 250">
          <a:extLst>
            <a:ext uri="{FF2B5EF4-FFF2-40B4-BE49-F238E27FC236}">
              <a16:creationId xmlns:a16="http://schemas.microsoft.com/office/drawing/2014/main" xmlns="" id="{00000000-0008-0000-0700-0000FB000000}"/>
            </a:ext>
          </a:extLst>
        </xdr:cNvPr>
        <xdr:cNvSpPr/>
      </xdr:nvSpPr>
      <xdr:spPr>
        <a:xfrm>
          <a:off x="2857500" y="1656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26956</xdr:rowOff>
    </xdr:from>
    <xdr:ext cx="534377"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2641111" y="1665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107366</xdr:rowOff>
    </xdr:from>
    <xdr:to>
      <xdr:col>10</xdr:col>
      <xdr:colOff>165100</xdr:colOff>
      <xdr:row>97</xdr:row>
      <xdr:rowOff>37516</xdr:rowOff>
    </xdr:to>
    <xdr:sp macro="" textlink="">
      <xdr:nvSpPr>
        <xdr:cNvPr id="253" name="楕円 252">
          <a:extLst>
            <a:ext uri="{FF2B5EF4-FFF2-40B4-BE49-F238E27FC236}">
              <a16:creationId xmlns:a16="http://schemas.microsoft.com/office/drawing/2014/main" xmlns="" id="{00000000-0008-0000-0700-0000FD000000}"/>
            </a:ext>
          </a:extLst>
        </xdr:cNvPr>
        <xdr:cNvSpPr/>
      </xdr:nvSpPr>
      <xdr:spPr>
        <a:xfrm>
          <a:off x="1968500" y="1656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28643</xdr:rowOff>
    </xdr:from>
    <xdr:ext cx="534377"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1752111" y="1665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148062</xdr:rowOff>
    </xdr:from>
    <xdr:to>
      <xdr:col>6</xdr:col>
      <xdr:colOff>38100</xdr:colOff>
      <xdr:row>95</xdr:row>
      <xdr:rowOff>78212</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1079500" y="1626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94739</xdr:rowOff>
    </xdr:from>
    <xdr:ext cx="534377"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863111" y="1603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xmlns="" id="{00000000-0008-0000-07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xmlns="" id="{00000000-0008-0000-07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xmlns="" id="{00000000-0008-0000-07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xmlns="" id="{00000000-0008-0000-07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xmlns="" id="{00000000-0008-0000-07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xmlns="" id="{00000000-0008-0000-07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0" name="テキスト ボックス 269">
          <a:extLst>
            <a:ext uri="{FF2B5EF4-FFF2-40B4-BE49-F238E27FC236}">
              <a16:creationId xmlns:a16="http://schemas.microsoft.com/office/drawing/2014/main" xmlns="" id="{00000000-0008-0000-0700-00000E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a:extLst>
            <a:ext uri="{FF2B5EF4-FFF2-40B4-BE49-F238E27FC236}">
              <a16:creationId xmlns:a16="http://schemas.microsoft.com/office/drawing/2014/main" xmlns="" id="{00000000-0008-0000-07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82779</xdr:rowOff>
    </xdr:from>
    <xdr:to>
      <xdr:col>54</xdr:col>
      <xdr:colOff>189865</xdr:colOff>
      <xdr:row>38</xdr:row>
      <xdr:rowOff>139700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flipV="1">
          <a:off x="10475595" y="5397729"/>
          <a:ext cx="1270" cy="1257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a:extLst>
            <a:ext uri="{FF2B5EF4-FFF2-40B4-BE49-F238E27FC236}">
              <a16:creationId xmlns:a16="http://schemas.microsoft.com/office/drawing/2014/main" xmlns="" id="{00000000-0008-0000-0700-000017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29456</xdr:rowOff>
    </xdr:from>
    <xdr:ext cx="469744" cy="259045"/>
    <xdr:sp macro="" textlink="">
      <xdr:nvSpPr>
        <xdr:cNvPr id="281" name="労働費最大値テキスト">
          <a:extLst>
            <a:ext uri="{FF2B5EF4-FFF2-40B4-BE49-F238E27FC236}">
              <a16:creationId xmlns:a16="http://schemas.microsoft.com/office/drawing/2014/main" xmlns="" id="{00000000-0008-0000-0700-000019010000}"/>
            </a:ext>
          </a:extLst>
        </xdr:cNvPr>
        <xdr:cNvSpPr txBox="1"/>
      </xdr:nvSpPr>
      <xdr:spPr>
        <a:xfrm>
          <a:off x="10528300" y="517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82779</xdr:rowOff>
    </xdr:from>
    <xdr:to>
      <xdr:col>55</xdr:col>
      <xdr:colOff>88900</xdr:colOff>
      <xdr:row>31</xdr:row>
      <xdr:rowOff>82779</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10388600" y="53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164812</xdr:rowOff>
    </xdr:from>
    <xdr:ext cx="378565" cy="259045"/>
    <xdr:sp macro="" textlink="">
      <xdr:nvSpPr>
        <xdr:cNvPr id="284" name="労働費平均値テキスト">
          <a:extLst>
            <a:ext uri="{FF2B5EF4-FFF2-40B4-BE49-F238E27FC236}">
              <a16:creationId xmlns:a16="http://schemas.microsoft.com/office/drawing/2014/main" xmlns="" id="{00000000-0008-0000-0700-00001C010000}"/>
            </a:ext>
          </a:extLst>
        </xdr:cNvPr>
        <xdr:cNvSpPr txBox="1"/>
      </xdr:nvSpPr>
      <xdr:spPr>
        <a:xfrm>
          <a:off x="10528300" y="63370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141935</xdr:rowOff>
    </xdr:from>
    <xdr:to>
      <xdr:col>55</xdr:col>
      <xdr:colOff>50800</xdr:colOff>
      <xdr:row>38</xdr:row>
      <xdr:rowOff>72086</xdr:rowOff>
    </xdr:to>
    <xdr:sp macro="" textlink="">
      <xdr:nvSpPr>
        <xdr:cNvPr id="285" name="フローチャート: 判断 284">
          <a:extLst>
            <a:ext uri="{FF2B5EF4-FFF2-40B4-BE49-F238E27FC236}">
              <a16:creationId xmlns:a16="http://schemas.microsoft.com/office/drawing/2014/main" xmlns="" id="{00000000-0008-0000-0700-00001D010000}"/>
            </a:ext>
          </a:extLst>
        </xdr:cNvPr>
        <xdr:cNvSpPr/>
      </xdr:nvSpPr>
      <xdr:spPr>
        <a:xfrm>
          <a:off x="10426700" y="64855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122504</xdr:rowOff>
    </xdr:from>
    <xdr:to>
      <xdr:col>50</xdr:col>
      <xdr:colOff>165100</xdr:colOff>
      <xdr:row>38</xdr:row>
      <xdr:rowOff>52654</xdr:rowOff>
    </xdr:to>
    <xdr:sp macro="" textlink="">
      <xdr:nvSpPr>
        <xdr:cNvPr id="287" name="フローチャート: 判断 286">
          <a:extLst>
            <a:ext uri="{FF2B5EF4-FFF2-40B4-BE49-F238E27FC236}">
              <a16:creationId xmlns:a16="http://schemas.microsoft.com/office/drawing/2014/main" xmlns="" id="{00000000-0008-0000-0700-00001F010000}"/>
            </a:ext>
          </a:extLst>
        </xdr:cNvPr>
        <xdr:cNvSpPr/>
      </xdr:nvSpPr>
      <xdr:spPr>
        <a:xfrm>
          <a:off x="95885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69181</xdr:rowOff>
    </xdr:from>
    <xdr:ext cx="378565" cy="259045"/>
    <xdr:sp macro="" textlink="">
      <xdr:nvSpPr>
        <xdr:cNvPr id="288" name="テキスト ボックス 287">
          <a:extLst>
            <a:ext uri="{FF2B5EF4-FFF2-40B4-BE49-F238E27FC236}">
              <a16:creationId xmlns:a16="http://schemas.microsoft.com/office/drawing/2014/main" xmlns="" id="{00000000-0008-0000-0700-000020010000}"/>
            </a:ext>
          </a:extLst>
        </xdr:cNvPr>
        <xdr:cNvSpPr txBox="1"/>
      </xdr:nvSpPr>
      <xdr:spPr>
        <a:xfrm>
          <a:off x="9450017" y="6241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72898</xdr:rowOff>
    </xdr:from>
    <xdr:to>
      <xdr:col>46</xdr:col>
      <xdr:colOff>38100</xdr:colOff>
      <xdr:row>38</xdr:row>
      <xdr:rowOff>3048</xdr:rowOff>
    </xdr:to>
    <xdr:sp macro="" textlink="">
      <xdr:nvSpPr>
        <xdr:cNvPr id="290" name="フローチャート: 判断 289">
          <a:extLst>
            <a:ext uri="{FF2B5EF4-FFF2-40B4-BE49-F238E27FC236}">
              <a16:creationId xmlns:a16="http://schemas.microsoft.com/office/drawing/2014/main" xmlns="" id="{00000000-0008-0000-0700-000022010000}"/>
            </a:ext>
          </a:extLst>
        </xdr:cNvPr>
        <xdr:cNvSpPr/>
      </xdr:nvSpPr>
      <xdr:spPr>
        <a:xfrm>
          <a:off x="8699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19575</xdr:rowOff>
    </xdr:from>
    <xdr:ext cx="378565"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8561017" y="619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14884</xdr:rowOff>
    </xdr:from>
    <xdr:to>
      <xdr:col>41</xdr:col>
      <xdr:colOff>50800</xdr:colOff>
      <xdr:row>38</xdr:row>
      <xdr:rowOff>139700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6972300" y="6529984"/>
          <a:ext cx="889000" cy="12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75412</xdr:rowOff>
    </xdr:from>
    <xdr:to>
      <xdr:col>41</xdr:col>
      <xdr:colOff>101600</xdr:colOff>
      <xdr:row>38</xdr:row>
      <xdr:rowOff>5562</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7810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22089</xdr:rowOff>
    </xdr:from>
    <xdr:ext cx="378565" cy="259045"/>
    <xdr:sp macro="" textlink="">
      <xdr:nvSpPr>
        <xdr:cNvPr id="294" name="テキスト ボックス 293">
          <a:extLst>
            <a:ext uri="{FF2B5EF4-FFF2-40B4-BE49-F238E27FC236}">
              <a16:creationId xmlns:a16="http://schemas.microsoft.com/office/drawing/2014/main" xmlns="" id="{00000000-0008-0000-0700-000026010000}"/>
            </a:ext>
          </a:extLst>
        </xdr:cNvPr>
        <xdr:cNvSpPr txBox="1"/>
      </xdr:nvSpPr>
      <xdr:spPr>
        <a:xfrm>
          <a:off x="7672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92329</xdr:rowOff>
    </xdr:from>
    <xdr:to>
      <xdr:col>36</xdr:col>
      <xdr:colOff>165100</xdr:colOff>
      <xdr:row>38</xdr:row>
      <xdr:rowOff>22479</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6921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39006</xdr:rowOff>
    </xdr:from>
    <xdr:ext cx="378565"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6783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2" name="楕円 301">
          <a:extLst>
            <a:ext uri="{FF2B5EF4-FFF2-40B4-BE49-F238E27FC236}">
              <a16:creationId xmlns:a16="http://schemas.microsoft.com/office/drawing/2014/main" xmlns="" id="{00000000-0008-0000-0700-00002E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3" name="労働費該当値テキスト">
          <a:extLst>
            <a:ext uri="{FF2B5EF4-FFF2-40B4-BE49-F238E27FC236}">
              <a16:creationId xmlns:a16="http://schemas.microsoft.com/office/drawing/2014/main" xmlns="" id="{00000000-0008-0000-0700-00002F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4" name="楕円 303">
          <a:extLst>
            <a:ext uri="{FF2B5EF4-FFF2-40B4-BE49-F238E27FC236}">
              <a16:creationId xmlns:a16="http://schemas.microsoft.com/office/drawing/2014/main" xmlns="" id="{00000000-0008-0000-0700-000030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6" name="楕円 305">
          <a:extLst>
            <a:ext uri="{FF2B5EF4-FFF2-40B4-BE49-F238E27FC236}">
              <a16:creationId xmlns:a16="http://schemas.microsoft.com/office/drawing/2014/main" xmlns="" id="{00000000-0008-0000-0700-000032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8" name="楕円 307">
          <a:extLst>
            <a:ext uri="{FF2B5EF4-FFF2-40B4-BE49-F238E27FC236}">
              <a16:creationId xmlns:a16="http://schemas.microsoft.com/office/drawing/2014/main" xmlns="" id="{00000000-0008-0000-0700-000034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135534</xdr:rowOff>
    </xdr:from>
    <xdr:to>
      <xdr:col>36</xdr:col>
      <xdr:colOff>165100</xdr:colOff>
      <xdr:row>38</xdr:row>
      <xdr:rowOff>65684</xdr:rowOff>
    </xdr:to>
    <xdr:sp macro="" textlink="">
      <xdr:nvSpPr>
        <xdr:cNvPr id="310" name="楕円 309">
          <a:extLst>
            <a:ext uri="{FF2B5EF4-FFF2-40B4-BE49-F238E27FC236}">
              <a16:creationId xmlns:a16="http://schemas.microsoft.com/office/drawing/2014/main" xmlns="" id="{00000000-0008-0000-0700-000036010000}"/>
            </a:ext>
          </a:extLst>
        </xdr:cNvPr>
        <xdr:cNvSpPr/>
      </xdr:nvSpPr>
      <xdr:spPr>
        <a:xfrm>
          <a:off x="6921500" y="647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56811</xdr:rowOff>
    </xdr:from>
    <xdr:ext cx="378565"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6783017" y="6571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xmlns="" id="{00000000-0008-0000-07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xmlns="" id="{00000000-0008-0000-07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xmlns="" id="{00000000-0008-0000-07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xmlns=""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xmlns="" id="{00000000-0008-0000-07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xmlns="" id="{00000000-0008-0000-07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a16="http://schemas.microsoft.com/office/drawing/2014/main" xmlns="" id="{00000000-0008-0000-0700-00004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xmlns="" id="{00000000-0008-0000-07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a:extLst>
            <a:ext uri="{FF2B5EF4-FFF2-40B4-BE49-F238E27FC236}">
              <a16:creationId xmlns:a16="http://schemas.microsoft.com/office/drawing/2014/main" xmlns="" id="{00000000-0008-0000-07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113461</xdr:rowOff>
    </xdr:from>
    <xdr:to>
      <xdr:col>54</xdr:col>
      <xdr:colOff>189865</xdr:colOff>
      <xdr:row>58</xdr:row>
      <xdr:rowOff>56786</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flipV="1">
          <a:off x="10475595" y="8685961"/>
          <a:ext cx="1270" cy="131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60613</xdr:rowOff>
    </xdr:from>
    <xdr:ext cx="534377" cy="259045"/>
    <xdr:sp macro="" textlink="">
      <xdr:nvSpPr>
        <xdr:cNvPr id="334" name="農林水産業費最小値テキスト">
          <a:extLst>
            <a:ext uri="{FF2B5EF4-FFF2-40B4-BE49-F238E27FC236}">
              <a16:creationId xmlns:a16="http://schemas.microsoft.com/office/drawing/2014/main" xmlns="" id="{00000000-0008-0000-0700-00004E010000}"/>
            </a:ext>
          </a:extLst>
        </xdr:cNvPr>
        <xdr:cNvSpPr txBox="1"/>
      </xdr:nvSpPr>
      <xdr:spPr>
        <a:xfrm>
          <a:off x="10528300" y="1000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56786</xdr:rowOff>
    </xdr:from>
    <xdr:to>
      <xdr:col>55</xdr:col>
      <xdr:colOff>88900</xdr:colOff>
      <xdr:row>58</xdr:row>
      <xdr:rowOff>56786</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10388600" y="1000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60138</xdr:rowOff>
    </xdr:from>
    <xdr:ext cx="599010" cy="259045"/>
    <xdr:sp macro="" textlink="">
      <xdr:nvSpPr>
        <xdr:cNvPr id="336" name="農林水産業費最大値テキスト">
          <a:extLst>
            <a:ext uri="{FF2B5EF4-FFF2-40B4-BE49-F238E27FC236}">
              <a16:creationId xmlns:a16="http://schemas.microsoft.com/office/drawing/2014/main" xmlns="" id="{00000000-0008-0000-0700-000050010000}"/>
            </a:ext>
          </a:extLst>
        </xdr:cNvPr>
        <xdr:cNvSpPr txBox="1"/>
      </xdr:nvSpPr>
      <xdr:spPr>
        <a:xfrm>
          <a:off x="10528300" y="84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305,739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113461</xdr:rowOff>
    </xdr:from>
    <xdr:to>
      <xdr:col>55</xdr:col>
      <xdr:colOff>88900</xdr:colOff>
      <xdr:row>50</xdr:row>
      <xdr:rowOff>113461</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10388600" y="868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94428</xdr:rowOff>
    </xdr:from>
    <xdr:to>
      <xdr:col>55</xdr:col>
      <xdr:colOff>0</xdr:colOff>
      <xdr:row>57</xdr:row>
      <xdr:rowOff>102411</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9639300" y="9867078"/>
          <a:ext cx="838200" cy="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123706</xdr:rowOff>
    </xdr:from>
    <xdr:ext cx="534377" cy="259045"/>
    <xdr:sp macro="" textlink="">
      <xdr:nvSpPr>
        <xdr:cNvPr id="339" name="農林水産業費平均値テキスト">
          <a:extLst>
            <a:ext uri="{FF2B5EF4-FFF2-40B4-BE49-F238E27FC236}">
              <a16:creationId xmlns:a16="http://schemas.microsoft.com/office/drawing/2014/main" xmlns="" id="{00000000-0008-0000-0700-000053010000}"/>
            </a:ext>
          </a:extLst>
        </xdr:cNvPr>
        <xdr:cNvSpPr txBox="1"/>
      </xdr:nvSpPr>
      <xdr:spPr>
        <a:xfrm>
          <a:off x="10528300" y="95534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100829</xdr:rowOff>
    </xdr:from>
    <xdr:to>
      <xdr:col>55</xdr:col>
      <xdr:colOff>50800</xdr:colOff>
      <xdr:row>57</xdr:row>
      <xdr:rowOff>30979</xdr:rowOff>
    </xdr:to>
    <xdr:sp macro="" textlink="">
      <xdr:nvSpPr>
        <xdr:cNvPr id="340" name="フローチャート: 判断 339">
          <a:extLst>
            <a:ext uri="{FF2B5EF4-FFF2-40B4-BE49-F238E27FC236}">
              <a16:creationId xmlns:a16="http://schemas.microsoft.com/office/drawing/2014/main" xmlns="" id="{00000000-0008-0000-0700-000054010000}"/>
            </a:ext>
          </a:extLst>
        </xdr:cNvPr>
        <xdr:cNvSpPr/>
      </xdr:nvSpPr>
      <xdr:spPr>
        <a:xfrm>
          <a:off x="104267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75088</xdr:rowOff>
    </xdr:from>
    <xdr:to>
      <xdr:col>50</xdr:col>
      <xdr:colOff>114300</xdr:colOff>
      <xdr:row>57</xdr:row>
      <xdr:rowOff>94428</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8750300" y="9847738"/>
          <a:ext cx="889000" cy="1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103096</xdr:rowOff>
    </xdr:from>
    <xdr:to>
      <xdr:col>50</xdr:col>
      <xdr:colOff>165100</xdr:colOff>
      <xdr:row>57</xdr:row>
      <xdr:rowOff>33246</xdr:rowOff>
    </xdr:to>
    <xdr:sp macro="" textlink="">
      <xdr:nvSpPr>
        <xdr:cNvPr id="342" name="フローチャート: 判断 341">
          <a:extLst>
            <a:ext uri="{FF2B5EF4-FFF2-40B4-BE49-F238E27FC236}">
              <a16:creationId xmlns:a16="http://schemas.microsoft.com/office/drawing/2014/main" xmlns="" id="{00000000-0008-0000-0700-000056010000}"/>
            </a:ext>
          </a:extLst>
        </xdr:cNvPr>
        <xdr:cNvSpPr/>
      </xdr:nvSpPr>
      <xdr:spPr>
        <a:xfrm>
          <a:off x="9588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49773</xdr:rowOff>
    </xdr:from>
    <xdr:ext cx="534377" cy="259045"/>
    <xdr:sp macro="" textlink="">
      <xdr:nvSpPr>
        <xdr:cNvPr id="343" name="テキスト ボックス 342">
          <a:extLst>
            <a:ext uri="{FF2B5EF4-FFF2-40B4-BE49-F238E27FC236}">
              <a16:creationId xmlns:a16="http://schemas.microsoft.com/office/drawing/2014/main" xmlns="" id="{00000000-0008-0000-0700-000057010000}"/>
            </a:ext>
          </a:extLst>
        </xdr:cNvPr>
        <xdr:cNvSpPr txBox="1"/>
      </xdr:nvSpPr>
      <xdr:spPr>
        <a:xfrm>
          <a:off x="9372111" y="947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106608</xdr:rowOff>
    </xdr:from>
    <xdr:to>
      <xdr:col>45</xdr:col>
      <xdr:colOff>177800</xdr:colOff>
      <xdr:row>57</xdr:row>
      <xdr:rowOff>75088</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7861300" y="9536358"/>
          <a:ext cx="889000" cy="31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123913</xdr:rowOff>
    </xdr:from>
    <xdr:to>
      <xdr:col>46</xdr:col>
      <xdr:colOff>38100</xdr:colOff>
      <xdr:row>57</xdr:row>
      <xdr:rowOff>54063</xdr:rowOff>
    </xdr:to>
    <xdr:sp macro="" textlink="">
      <xdr:nvSpPr>
        <xdr:cNvPr id="345" name="フローチャート: 判断 344">
          <a:extLst>
            <a:ext uri="{FF2B5EF4-FFF2-40B4-BE49-F238E27FC236}">
              <a16:creationId xmlns:a16="http://schemas.microsoft.com/office/drawing/2014/main" xmlns="" id="{00000000-0008-0000-0700-000059010000}"/>
            </a:ext>
          </a:extLst>
        </xdr:cNvPr>
        <xdr:cNvSpPr/>
      </xdr:nvSpPr>
      <xdr:spPr>
        <a:xfrm>
          <a:off x="8699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70590</xdr:rowOff>
    </xdr:from>
    <xdr:ext cx="534377"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8483111" y="9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106608</xdr:rowOff>
    </xdr:from>
    <xdr:to>
      <xdr:col>41</xdr:col>
      <xdr:colOff>50800</xdr:colOff>
      <xdr:row>56</xdr:row>
      <xdr:rowOff>78709</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flipV="1">
          <a:off x="6972300" y="9536358"/>
          <a:ext cx="889000" cy="14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103951</xdr:rowOff>
    </xdr:from>
    <xdr:to>
      <xdr:col>41</xdr:col>
      <xdr:colOff>101600</xdr:colOff>
      <xdr:row>57</xdr:row>
      <xdr:rowOff>34101</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7810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25228</xdr:rowOff>
    </xdr:from>
    <xdr:ext cx="534377" cy="259045"/>
    <xdr:sp macro="" textlink="">
      <xdr:nvSpPr>
        <xdr:cNvPr id="349" name="テキスト ボックス 348">
          <a:extLst>
            <a:ext uri="{FF2B5EF4-FFF2-40B4-BE49-F238E27FC236}">
              <a16:creationId xmlns:a16="http://schemas.microsoft.com/office/drawing/2014/main" xmlns="" id="{00000000-0008-0000-0700-00005D010000}"/>
            </a:ext>
          </a:extLst>
        </xdr:cNvPr>
        <xdr:cNvSpPr txBox="1"/>
      </xdr:nvSpPr>
      <xdr:spPr>
        <a:xfrm>
          <a:off x="7594111" y="979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108048</xdr:rowOff>
    </xdr:from>
    <xdr:to>
      <xdr:col>36</xdr:col>
      <xdr:colOff>165100</xdr:colOff>
      <xdr:row>57</xdr:row>
      <xdr:rowOff>38198</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6921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29325</xdr:rowOff>
    </xdr:from>
    <xdr:ext cx="534377" cy="259045"/>
    <xdr:sp macro="" textlink="">
      <xdr:nvSpPr>
        <xdr:cNvPr id="351" name="テキスト ボックス 350">
          <a:extLst>
            <a:ext uri="{FF2B5EF4-FFF2-40B4-BE49-F238E27FC236}">
              <a16:creationId xmlns:a16="http://schemas.microsoft.com/office/drawing/2014/main" xmlns="" id="{00000000-0008-0000-0700-00005F010000}"/>
            </a:ext>
          </a:extLst>
        </xdr:cNvPr>
        <xdr:cNvSpPr txBox="1"/>
      </xdr:nvSpPr>
      <xdr:spPr>
        <a:xfrm>
          <a:off x="6705111" y="980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51611</xdr:rowOff>
    </xdr:from>
    <xdr:to>
      <xdr:col>55</xdr:col>
      <xdr:colOff>50800</xdr:colOff>
      <xdr:row>57</xdr:row>
      <xdr:rowOff>153211</xdr:rowOff>
    </xdr:to>
    <xdr:sp macro="" textlink="">
      <xdr:nvSpPr>
        <xdr:cNvPr id="357" name="楕円 356">
          <a:extLst>
            <a:ext uri="{FF2B5EF4-FFF2-40B4-BE49-F238E27FC236}">
              <a16:creationId xmlns:a16="http://schemas.microsoft.com/office/drawing/2014/main" xmlns="" id="{00000000-0008-0000-0700-000065010000}"/>
            </a:ext>
          </a:extLst>
        </xdr:cNvPr>
        <xdr:cNvSpPr/>
      </xdr:nvSpPr>
      <xdr:spPr>
        <a:xfrm>
          <a:off x="10426700" y="982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137988</xdr:rowOff>
    </xdr:from>
    <xdr:ext cx="534377" cy="259045"/>
    <xdr:sp macro="" textlink="">
      <xdr:nvSpPr>
        <xdr:cNvPr id="358" name="農林水産業費該当値テキスト">
          <a:extLst>
            <a:ext uri="{FF2B5EF4-FFF2-40B4-BE49-F238E27FC236}">
              <a16:creationId xmlns:a16="http://schemas.microsoft.com/office/drawing/2014/main" xmlns="" id="{00000000-0008-0000-0700-000066010000}"/>
            </a:ext>
          </a:extLst>
        </xdr:cNvPr>
        <xdr:cNvSpPr txBox="1"/>
      </xdr:nvSpPr>
      <xdr:spPr>
        <a:xfrm>
          <a:off x="10528300" y="973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43628</xdr:rowOff>
    </xdr:from>
    <xdr:to>
      <xdr:col>50</xdr:col>
      <xdr:colOff>165100</xdr:colOff>
      <xdr:row>57</xdr:row>
      <xdr:rowOff>145228</xdr:rowOff>
    </xdr:to>
    <xdr:sp macro="" textlink="">
      <xdr:nvSpPr>
        <xdr:cNvPr id="359" name="楕円 358">
          <a:extLst>
            <a:ext uri="{FF2B5EF4-FFF2-40B4-BE49-F238E27FC236}">
              <a16:creationId xmlns:a16="http://schemas.microsoft.com/office/drawing/2014/main" xmlns="" id="{00000000-0008-0000-0700-000067010000}"/>
            </a:ext>
          </a:extLst>
        </xdr:cNvPr>
        <xdr:cNvSpPr/>
      </xdr:nvSpPr>
      <xdr:spPr>
        <a:xfrm>
          <a:off x="9588500" y="981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136355</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372111" y="990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24288</xdr:rowOff>
    </xdr:from>
    <xdr:to>
      <xdr:col>46</xdr:col>
      <xdr:colOff>38100</xdr:colOff>
      <xdr:row>57</xdr:row>
      <xdr:rowOff>125888</xdr:rowOff>
    </xdr:to>
    <xdr:sp macro="" textlink="">
      <xdr:nvSpPr>
        <xdr:cNvPr id="361" name="楕円 360">
          <a:extLst>
            <a:ext uri="{FF2B5EF4-FFF2-40B4-BE49-F238E27FC236}">
              <a16:creationId xmlns:a16="http://schemas.microsoft.com/office/drawing/2014/main" xmlns="" id="{00000000-0008-0000-0700-000069010000}"/>
            </a:ext>
          </a:extLst>
        </xdr:cNvPr>
        <xdr:cNvSpPr/>
      </xdr:nvSpPr>
      <xdr:spPr>
        <a:xfrm>
          <a:off x="8699500" y="97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117015</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8483111" y="988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55808</xdr:rowOff>
    </xdr:from>
    <xdr:to>
      <xdr:col>41</xdr:col>
      <xdr:colOff>101600</xdr:colOff>
      <xdr:row>55</xdr:row>
      <xdr:rowOff>157408</xdr:rowOff>
    </xdr:to>
    <xdr:sp macro="" textlink="">
      <xdr:nvSpPr>
        <xdr:cNvPr id="363" name="楕円 362">
          <a:extLst>
            <a:ext uri="{FF2B5EF4-FFF2-40B4-BE49-F238E27FC236}">
              <a16:creationId xmlns:a16="http://schemas.microsoft.com/office/drawing/2014/main" xmlns="" id="{00000000-0008-0000-0700-00006B010000}"/>
            </a:ext>
          </a:extLst>
        </xdr:cNvPr>
        <xdr:cNvSpPr/>
      </xdr:nvSpPr>
      <xdr:spPr>
        <a:xfrm>
          <a:off x="7810500" y="948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2485</xdr:rowOff>
    </xdr:from>
    <xdr:ext cx="59901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561795" y="9260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27909</xdr:rowOff>
    </xdr:from>
    <xdr:to>
      <xdr:col>36</xdr:col>
      <xdr:colOff>165100</xdr:colOff>
      <xdr:row>56</xdr:row>
      <xdr:rowOff>129509</xdr:rowOff>
    </xdr:to>
    <xdr:sp macro="" textlink="">
      <xdr:nvSpPr>
        <xdr:cNvPr id="365" name="楕円 364">
          <a:extLst>
            <a:ext uri="{FF2B5EF4-FFF2-40B4-BE49-F238E27FC236}">
              <a16:creationId xmlns:a16="http://schemas.microsoft.com/office/drawing/2014/main" xmlns="" id="{00000000-0008-0000-0700-00006D010000}"/>
            </a:ext>
          </a:extLst>
        </xdr:cNvPr>
        <xdr:cNvSpPr/>
      </xdr:nvSpPr>
      <xdr:spPr>
        <a:xfrm>
          <a:off x="6921500" y="962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146036</xdr:rowOff>
    </xdr:from>
    <xdr:ext cx="534377"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6705111" y="940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xmlns="" id="{00000000-0008-0000-07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xmlns="" id="{00000000-0008-0000-07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xmlns="" id="{00000000-0008-0000-07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xmlns="" id="{00000000-0008-0000-07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xmlns="" id="{00000000-0008-0000-07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xmlns="" id="{00000000-0008-0000-07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xmlns="" id="{00000000-0008-0000-07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xmlns="" id="{00000000-0008-0000-07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0" name="テキスト ボックス 379">
          <a:extLst>
            <a:ext uri="{FF2B5EF4-FFF2-40B4-BE49-F238E27FC236}">
              <a16:creationId xmlns:a16="http://schemas.microsoft.com/office/drawing/2014/main" xmlns="" id="{00000000-0008-0000-0700-00007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xmlns="" id="{00000000-0008-0000-07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商工費グラフ枠">
          <a:extLst>
            <a:ext uri="{FF2B5EF4-FFF2-40B4-BE49-F238E27FC236}">
              <a16:creationId xmlns:a16="http://schemas.microsoft.com/office/drawing/2014/main" xmlns="" id="{00000000-0008-0000-07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122612</xdr:rowOff>
    </xdr:from>
    <xdr:to>
      <xdr:col>54</xdr:col>
      <xdr:colOff>189865</xdr:colOff>
      <xdr:row>79</xdr:row>
      <xdr:rowOff>34232</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flipV="1">
          <a:off x="10475595" y="12124112"/>
          <a:ext cx="1270" cy="1454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38059</xdr:rowOff>
    </xdr:from>
    <xdr:ext cx="469744" cy="259045"/>
    <xdr:sp macro="" textlink="">
      <xdr:nvSpPr>
        <xdr:cNvPr id="391" name="商工費最小値テキスト">
          <a:extLst>
            <a:ext uri="{FF2B5EF4-FFF2-40B4-BE49-F238E27FC236}">
              <a16:creationId xmlns:a16="http://schemas.microsoft.com/office/drawing/2014/main" xmlns="" id="{00000000-0008-0000-0700-000087010000}"/>
            </a:ext>
          </a:extLst>
        </xdr:cNvPr>
        <xdr:cNvSpPr txBox="1"/>
      </xdr:nvSpPr>
      <xdr:spPr>
        <a:xfrm>
          <a:off x="10528300" y="1358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34232</xdr:rowOff>
    </xdr:from>
    <xdr:to>
      <xdr:col>55</xdr:col>
      <xdr:colOff>88900</xdr:colOff>
      <xdr:row>79</xdr:row>
      <xdr:rowOff>34232</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10388600" y="1357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69289</xdr:rowOff>
    </xdr:from>
    <xdr:ext cx="599010" cy="259045"/>
    <xdr:sp macro="" textlink="">
      <xdr:nvSpPr>
        <xdr:cNvPr id="393" name="商工費最大値テキスト">
          <a:extLst>
            <a:ext uri="{FF2B5EF4-FFF2-40B4-BE49-F238E27FC236}">
              <a16:creationId xmlns:a16="http://schemas.microsoft.com/office/drawing/2014/main" xmlns="" id="{00000000-0008-0000-0700-000089010000}"/>
            </a:ext>
          </a:extLst>
        </xdr:cNvPr>
        <xdr:cNvSpPr txBox="1"/>
      </xdr:nvSpPr>
      <xdr:spPr>
        <a:xfrm>
          <a:off x="10528300" y="11899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384,485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122612</xdr:rowOff>
    </xdr:from>
    <xdr:to>
      <xdr:col>55</xdr:col>
      <xdr:colOff>88900</xdr:colOff>
      <xdr:row>70</xdr:row>
      <xdr:rowOff>122612</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10388600" y="12124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138440</xdr:rowOff>
    </xdr:from>
    <xdr:to>
      <xdr:col>55</xdr:col>
      <xdr:colOff>0</xdr:colOff>
      <xdr:row>78</xdr:row>
      <xdr:rowOff>155755</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9639300" y="13511540"/>
          <a:ext cx="838200" cy="1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5227</xdr:rowOff>
    </xdr:from>
    <xdr:ext cx="534377" cy="259045"/>
    <xdr:sp macro="" textlink="">
      <xdr:nvSpPr>
        <xdr:cNvPr id="396" name="商工費平均値テキスト">
          <a:extLst>
            <a:ext uri="{FF2B5EF4-FFF2-40B4-BE49-F238E27FC236}">
              <a16:creationId xmlns:a16="http://schemas.microsoft.com/office/drawing/2014/main" xmlns="" id="{00000000-0008-0000-0700-00008C010000}"/>
            </a:ext>
          </a:extLst>
        </xdr:cNvPr>
        <xdr:cNvSpPr txBox="1"/>
      </xdr:nvSpPr>
      <xdr:spPr>
        <a:xfrm>
          <a:off x="10528300" y="13206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153800</xdr:rowOff>
    </xdr:from>
    <xdr:to>
      <xdr:col>55</xdr:col>
      <xdr:colOff>50800</xdr:colOff>
      <xdr:row>78</xdr:row>
      <xdr:rowOff>83950</xdr:rowOff>
    </xdr:to>
    <xdr:sp macro="" textlink="">
      <xdr:nvSpPr>
        <xdr:cNvPr id="397" name="フローチャート: 判断 396">
          <a:extLst>
            <a:ext uri="{FF2B5EF4-FFF2-40B4-BE49-F238E27FC236}">
              <a16:creationId xmlns:a16="http://schemas.microsoft.com/office/drawing/2014/main" xmlns="" id="{00000000-0008-0000-0700-00008D010000}"/>
            </a:ext>
          </a:extLst>
        </xdr:cNvPr>
        <xdr:cNvSpPr/>
      </xdr:nvSpPr>
      <xdr:spPr>
        <a:xfrm>
          <a:off x="104267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138440</xdr:rowOff>
    </xdr:from>
    <xdr:to>
      <xdr:col>50</xdr:col>
      <xdr:colOff>114300</xdr:colOff>
      <xdr:row>79</xdr:row>
      <xdr:rowOff>8841</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flipV="1">
          <a:off x="8750300" y="13511540"/>
          <a:ext cx="889000" cy="4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159435</xdr:rowOff>
    </xdr:from>
    <xdr:to>
      <xdr:col>50</xdr:col>
      <xdr:colOff>165100</xdr:colOff>
      <xdr:row>78</xdr:row>
      <xdr:rowOff>89585</xdr:rowOff>
    </xdr:to>
    <xdr:sp macro="" textlink="">
      <xdr:nvSpPr>
        <xdr:cNvPr id="399" name="フローチャート: 判断 398">
          <a:extLst>
            <a:ext uri="{FF2B5EF4-FFF2-40B4-BE49-F238E27FC236}">
              <a16:creationId xmlns:a16="http://schemas.microsoft.com/office/drawing/2014/main" xmlns="" id="{00000000-0008-0000-0700-00008F010000}"/>
            </a:ext>
          </a:extLst>
        </xdr:cNvPr>
        <xdr:cNvSpPr/>
      </xdr:nvSpPr>
      <xdr:spPr>
        <a:xfrm>
          <a:off x="9588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106112</xdr:rowOff>
    </xdr:from>
    <xdr:ext cx="534377" cy="259045"/>
    <xdr:sp macro="" textlink="">
      <xdr:nvSpPr>
        <xdr:cNvPr id="400" name="テキスト ボックス 399">
          <a:extLst>
            <a:ext uri="{FF2B5EF4-FFF2-40B4-BE49-F238E27FC236}">
              <a16:creationId xmlns:a16="http://schemas.microsoft.com/office/drawing/2014/main" xmlns="" id="{00000000-0008-0000-0700-000090010000}"/>
            </a:ext>
          </a:extLst>
        </xdr:cNvPr>
        <xdr:cNvSpPr txBox="1"/>
      </xdr:nvSpPr>
      <xdr:spPr>
        <a:xfrm>
          <a:off x="9372111" y="1313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8841</xdr:rowOff>
    </xdr:from>
    <xdr:to>
      <xdr:col>45</xdr:col>
      <xdr:colOff>177800</xdr:colOff>
      <xdr:row>79</xdr:row>
      <xdr:rowOff>10579</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7861300" y="13553391"/>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59232</xdr:rowOff>
    </xdr:from>
    <xdr:to>
      <xdr:col>46</xdr:col>
      <xdr:colOff>38100</xdr:colOff>
      <xdr:row>78</xdr:row>
      <xdr:rowOff>160832</xdr:rowOff>
    </xdr:to>
    <xdr:sp macro="" textlink="">
      <xdr:nvSpPr>
        <xdr:cNvPr id="402" name="フローチャート: 判断 401">
          <a:extLst>
            <a:ext uri="{FF2B5EF4-FFF2-40B4-BE49-F238E27FC236}">
              <a16:creationId xmlns:a16="http://schemas.microsoft.com/office/drawing/2014/main" xmlns="" id="{00000000-0008-0000-0700-000092010000}"/>
            </a:ext>
          </a:extLst>
        </xdr:cNvPr>
        <xdr:cNvSpPr/>
      </xdr:nvSpPr>
      <xdr:spPr>
        <a:xfrm>
          <a:off x="8699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5909</xdr:rowOff>
    </xdr:from>
    <xdr:ext cx="534377"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8483111" y="132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10020</xdr:rowOff>
    </xdr:from>
    <xdr:to>
      <xdr:col>41</xdr:col>
      <xdr:colOff>50800</xdr:colOff>
      <xdr:row>79</xdr:row>
      <xdr:rowOff>10579</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6972300" y="13554570"/>
          <a:ext cx="889000" cy="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74202</xdr:rowOff>
    </xdr:from>
    <xdr:to>
      <xdr:col>41</xdr:col>
      <xdr:colOff>101600</xdr:colOff>
      <xdr:row>79</xdr:row>
      <xdr:rowOff>4352</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7810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20879</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7594111" y="132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67500</xdr:rowOff>
    </xdr:from>
    <xdr:to>
      <xdr:col>36</xdr:col>
      <xdr:colOff>165100</xdr:colOff>
      <xdr:row>78</xdr:row>
      <xdr:rowOff>169100</xdr:rowOff>
    </xdr:to>
    <xdr:sp macro="" textlink="">
      <xdr:nvSpPr>
        <xdr:cNvPr id="407" name="フローチャート: 判断 406">
          <a:extLst>
            <a:ext uri="{FF2B5EF4-FFF2-40B4-BE49-F238E27FC236}">
              <a16:creationId xmlns:a16="http://schemas.microsoft.com/office/drawing/2014/main" xmlns="" id="{00000000-0008-0000-0700-000097010000}"/>
            </a:ext>
          </a:extLst>
        </xdr:cNvPr>
        <xdr:cNvSpPr/>
      </xdr:nvSpPr>
      <xdr:spPr>
        <a:xfrm>
          <a:off x="6921500" y="1344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14177</xdr:rowOff>
    </xdr:from>
    <xdr:ext cx="534377" cy="259045"/>
    <xdr:sp macro="" textlink="">
      <xdr:nvSpPr>
        <xdr:cNvPr id="408" name="テキスト ボックス 407">
          <a:extLst>
            <a:ext uri="{FF2B5EF4-FFF2-40B4-BE49-F238E27FC236}">
              <a16:creationId xmlns:a16="http://schemas.microsoft.com/office/drawing/2014/main" xmlns="" id="{00000000-0008-0000-0700-000098010000}"/>
            </a:ext>
          </a:extLst>
        </xdr:cNvPr>
        <xdr:cNvSpPr txBox="1"/>
      </xdr:nvSpPr>
      <xdr:spPr>
        <a:xfrm>
          <a:off x="6705111" y="1321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104955</xdr:rowOff>
    </xdr:from>
    <xdr:to>
      <xdr:col>55</xdr:col>
      <xdr:colOff>50800</xdr:colOff>
      <xdr:row>79</xdr:row>
      <xdr:rowOff>35105</xdr:rowOff>
    </xdr:to>
    <xdr:sp macro="" textlink="">
      <xdr:nvSpPr>
        <xdr:cNvPr id="414" name="楕円 413">
          <a:extLst>
            <a:ext uri="{FF2B5EF4-FFF2-40B4-BE49-F238E27FC236}">
              <a16:creationId xmlns:a16="http://schemas.microsoft.com/office/drawing/2014/main" xmlns="" id="{00000000-0008-0000-0700-00009E010000}"/>
            </a:ext>
          </a:extLst>
        </xdr:cNvPr>
        <xdr:cNvSpPr/>
      </xdr:nvSpPr>
      <xdr:spPr>
        <a:xfrm>
          <a:off x="10426700" y="1347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19882</xdr:rowOff>
    </xdr:from>
    <xdr:ext cx="534377" cy="259045"/>
    <xdr:sp macro="" textlink="">
      <xdr:nvSpPr>
        <xdr:cNvPr id="415" name="商工費該当値テキスト">
          <a:extLst>
            <a:ext uri="{FF2B5EF4-FFF2-40B4-BE49-F238E27FC236}">
              <a16:creationId xmlns:a16="http://schemas.microsoft.com/office/drawing/2014/main" xmlns="" id="{00000000-0008-0000-0700-00009F010000}"/>
            </a:ext>
          </a:extLst>
        </xdr:cNvPr>
        <xdr:cNvSpPr txBox="1"/>
      </xdr:nvSpPr>
      <xdr:spPr>
        <a:xfrm>
          <a:off x="10528300" y="133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87640</xdr:rowOff>
    </xdr:from>
    <xdr:to>
      <xdr:col>50</xdr:col>
      <xdr:colOff>165100</xdr:colOff>
      <xdr:row>79</xdr:row>
      <xdr:rowOff>17790</xdr:rowOff>
    </xdr:to>
    <xdr:sp macro="" textlink="">
      <xdr:nvSpPr>
        <xdr:cNvPr id="416" name="楕円 415">
          <a:extLst>
            <a:ext uri="{FF2B5EF4-FFF2-40B4-BE49-F238E27FC236}">
              <a16:creationId xmlns:a16="http://schemas.microsoft.com/office/drawing/2014/main" xmlns="" id="{00000000-0008-0000-0700-0000A0010000}"/>
            </a:ext>
          </a:extLst>
        </xdr:cNvPr>
        <xdr:cNvSpPr/>
      </xdr:nvSpPr>
      <xdr:spPr>
        <a:xfrm>
          <a:off x="9588500" y="1346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8917</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9372111" y="1355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129491</xdr:rowOff>
    </xdr:from>
    <xdr:to>
      <xdr:col>46</xdr:col>
      <xdr:colOff>38100</xdr:colOff>
      <xdr:row>79</xdr:row>
      <xdr:rowOff>59641</xdr:rowOff>
    </xdr:to>
    <xdr:sp macro="" textlink="">
      <xdr:nvSpPr>
        <xdr:cNvPr id="418" name="楕円 417">
          <a:extLst>
            <a:ext uri="{FF2B5EF4-FFF2-40B4-BE49-F238E27FC236}">
              <a16:creationId xmlns:a16="http://schemas.microsoft.com/office/drawing/2014/main" xmlns="" id="{00000000-0008-0000-0700-0000A2010000}"/>
            </a:ext>
          </a:extLst>
        </xdr:cNvPr>
        <xdr:cNvSpPr/>
      </xdr:nvSpPr>
      <xdr:spPr>
        <a:xfrm>
          <a:off x="8699500" y="1350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50768</xdr:rowOff>
    </xdr:from>
    <xdr:ext cx="469744"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8515428" y="1359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131229</xdr:rowOff>
    </xdr:from>
    <xdr:to>
      <xdr:col>41</xdr:col>
      <xdr:colOff>101600</xdr:colOff>
      <xdr:row>79</xdr:row>
      <xdr:rowOff>61379</xdr:rowOff>
    </xdr:to>
    <xdr:sp macro="" textlink="">
      <xdr:nvSpPr>
        <xdr:cNvPr id="420" name="楕円 419">
          <a:extLst>
            <a:ext uri="{FF2B5EF4-FFF2-40B4-BE49-F238E27FC236}">
              <a16:creationId xmlns:a16="http://schemas.microsoft.com/office/drawing/2014/main" xmlns="" id="{00000000-0008-0000-0700-0000A4010000}"/>
            </a:ext>
          </a:extLst>
        </xdr:cNvPr>
        <xdr:cNvSpPr/>
      </xdr:nvSpPr>
      <xdr:spPr>
        <a:xfrm>
          <a:off x="7810500" y="1350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52506</xdr:rowOff>
    </xdr:from>
    <xdr:ext cx="469744"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7626428" y="1359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130670</xdr:rowOff>
    </xdr:from>
    <xdr:to>
      <xdr:col>36</xdr:col>
      <xdr:colOff>165100</xdr:colOff>
      <xdr:row>79</xdr:row>
      <xdr:rowOff>60820</xdr:rowOff>
    </xdr:to>
    <xdr:sp macro="" textlink="">
      <xdr:nvSpPr>
        <xdr:cNvPr id="422" name="楕円 421">
          <a:extLst>
            <a:ext uri="{FF2B5EF4-FFF2-40B4-BE49-F238E27FC236}">
              <a16:creationId xmlns:a16="http://schemas.microsoft.com/office/drawing/2014/main" xmlns="" id="{00000000-0008-0000-0700-0000A6010000}"/>
            </a:ext>
          </a:extLst>
        </xdr:cNvPr>
        <xdr:cNvSpPr/>
      </xdr:nvSpPr>
      <xdr:spPr>
        <a:xfrm>
          <a:off x="6921500" y="1350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51947</xdr:rowOff>
    </xdr:from>
    <xdr:ext cx="469744"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6737428" y="1359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xmlns="" id="{00000000-0008-0000-07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xmlns="" id="{00000000-0008-0000-07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xmlns="" id="{00000000-0008-0000-07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xmlns="" id="{00000000-0008-0000-07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xmlns="" id="{00000000-0008-0000-07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xmlns=""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154915</xdr:rowOff>
    </xdr:from>
    <xdr:to>
      <xdr:col>54</xdr:col>
      <xdr:colOff>189865</xdr:colOff>
      <xdr:row>98</xdr:row>
      <xdr:rowOff>132525</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flipV="1">
          <a:off x="10475595" y="15413965"/>
          <a:ext cx="1270" cy="152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136352</xdr:rowOff>
    </xdr:from>
    <xdr:ext cx="534377" cy="259045"/>
    <xdr:sp macro="" textlink="">
      <xdr:nvSpPr>
        <xdr:cNvPr id="449" name="土木費最小値テキスト">
          <a:extLst>
            <a:ext uri="{FF2B5EF4-FFF2-40B4-BE49-F238E27FC236}">
              <a16:creationId xmlns:a16="http://schemas.microsoft.com/office/drawing/2014/main" xmlns="" id="{00000000-0008-0000-0700-0000C1010000}"/>
            </a:ext>
          </a:extLst>
        </xdr:cNvPr>
        <xdr:cNvSpPr txBox="1"/>
      </xdr:nvSpPr>
      <xdr:spPr>
        <a:xfrm>
          <a:off x="10528300" y="1693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132525</xdr:rowOff>
    </xdr:from>
    <xdr:to>
      <xdr:col>55</xdr:col>
      <xdr:colOff>88900</xdr:colOff>
      <xdr:row>98</xdr:row>
      <xdr:rowOff>132525</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10388600" y="16934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101592</xdr:rowOff>
    </xdr:from>
    <xdr:ext cx="599010" cy="259045"/>
    <xdr:sp macro="" textlink="">
      <xdr:nvSpPr>
        <xdr:cNvPr id="451" name="土木費最大値テキスト">
          <a:extLst>
            <a:ext uri="{FF2B5EF4-FFF2-40B4-BE49-F238E27FC236}">
              <a16:creationId xmlns:a16="http://schemas.microsoft.com/office/drawing/2014/main" xmlns="" id="{00000000-0008-0000-0700-0000C3010000}"/>
            </a:ext>
          </a:extLst>
        </xdr:cNvPr>
        <xdr:cNvSpPr txBox="1"/>
      </xdr:nvSpPr>
      <xdr:spPr>
        <a:xfrm>
          <a:off x="10528300" y="1518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156,302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154915</xdr:rowOff>
    </xdr:from>
    <xdr:to>
      <xdr:col>55</xdr:col>
      <xdr:colOff>88900</xdr:colOff>
      <xdr:row>89</xdr:row>
      <xdr:rowOff>154915</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10388600" y="1541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77051</xdr:rowOff>
    </xdr:from>
    <xdr:to>
      <xdr:col>55</xdr:col>
      <xdr:colOff>0</xdr:colOff>
      <xdr:row>96</xdr:row>
      <xdr:rowOff>121577</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9639300" y="16536251"/>
          <a:ext cx="838200" cy="4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41457</xdr:rowOff>
    </xdr:from>
    <xdr:ext cx="534377" cy="259045"/>
    <xdr:sp macro="" textlink="">
      <xdr:nvSpPr>
        <xdr:cNvPr id="454" name="土木費平均値テキスト">
          <a:extLst>
            <a:ext uri="{FF2B5EF4-FFF2-40B4-BE49-F238E27FC236}">
              <a16:creationId xmlns:a16="http://schemas.microsoft.com/office/drawing/2014/main" xmlns="" id="{00000000-0008-0000-0700-0000C6010000}"/>
            </a:ext>
          </a:extLst>
        </xdr:cNvPr>
        <xdr:cNvSpPr txBox="1"/>
      </xdr:nvSpPr>
      <xdr:spPr>
        <a:xfrm>
          <a:off x="10528300" y="16157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18580</xdr:rowOff>
    </xdr:from>
    <xdr:to>
      <xdr:col>55</xdr:col>
      <xdr:colOff>50800</xdr:colOff>
      <xdr:row>95</xdr:row>
      <xdr:rowOff>120180</xdr:rowOff>
    </xdr:to>
    <xdr:sp macro="" textlink="">
      <xdr:nvSpPr>
        <xdr:cNvPr id="455" name="フローチャート: 判断 454">
          <a:extLst>
            <a:ext uri="{FF2B5EF4-FFF2-40B4-BE49-F238E27FC236}">
              <a16:creationId xmlns:a16="http://schemas.microsoft.com/office/drawing/2014/main" xmlns="" id="{00000000-0008-0000-0700-0000C7010000}"/>
            </a:ext>
          </a:extLst>
        </xdr:cNvPr>
        <xdr:cNvSpPr/>
      </xdr:nvSpPr>
      <xdr:spPr>
        <a:xfrm>
          <a:off x="10426700" y="1630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74537</xdr:rowOff>
    </xdr:from>
    <xdr:to>
      <xdr:col>50</xdr:col>
      <xdr:colOff>114300</xdr:colOff>
      <xdr:row>96</xdr:row>
      <xdr:rowOff>77051</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8750300" y="16533737"/>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20320</xdr:rowOff>
    </xdr:from>
    <xdr:to>
      <xdr:col>50</xdr:col>
      <xdr:colOff>165100</xdr:colOff>
      <xdr:row>95</xdr:row>
      <xdr:rowOff>121920</xdr:rowOff>
    </xdr:to>
    <xdr:sp macro="" textlink="">
      <xdr:nvSpPr>
        <xdr:cNvPr id="457" name="フローチャート: 判断 456">
          <a:extLst>
            <a:ext uri="{FF2B5EF4-FFF2-40B4-BE49-F238E27FC236}">
              <a16:creationId xmlns:a16="http://schemas.microsoft.com/office/drawing/2014/main" xmlns="" id="{00000000-0008-0000-0700-0000C9010000}"/>
            </a:ext>
          </a:extLst>
        </xdr:cNvPr>
        <xdr:cNvSpPr/>
      </xdr:nvSpPr>
      <xdr:spPr>
        <a:xfrm>
          <a:off x="9588500" y="1630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138447</xdr:rowOff>
    </xdr:from>
    <xdr:ext cx="534377"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9372111" y="160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74537</xdr:rowOff>
    </xdr:from>
    <xdr:to>
      <xdr:col>45</xdr:col>
      <xdr:colOff>177800</xdr:colOff>
      <xdr:row>97</xdr:row>
      <xdr:rowOff>32169</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flipV="1">
          <a:off x="7861300" y="16533737"/>
          <a:ext cx="889000" cy="12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58941</xdr:rowOff>
    </xdr:from>
    <xdr:to>
      <xdr:col>46</xdr:col>
      <xdr:colOff>38100</xdr:colOff>
      <xdr:row>95</xdr:row>
      <xdr:rowOff>160541</xdr:rowOff>
    </xdr:to>
    <xdr:sp macro="" textlink="">
      <xdr:nvSpPr>
        <xdr:cNvPr id="460" name="フローチャート: 判断 459">
          <a:extLst>
            <a:ext uri="{FF2B5EF4-FFF2-40B4-BE49-F238E27FC236}">
              <a16:creationId xmlns:a16="http://schemas.microsoft.com/office/drawing/2014/main" xmlns="" id="{00000000-0008-0000-0700-0000CC010000}"/>
            </a:ext>
          </a:extLst>
        </xdr:cNvPr>
        <xdr:cNvSpPr/>
      </xdr:nvSpPr>
      <xdr:spPr>
        <a:xfrm>
          <a:off x="8699500" y="163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5618</xdr:rowOff>
    </xdr:from>
    <xdr:ext cx="534377"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8483111" y="1612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32169</xdr:rowOff>
    </xdr:from>
    <xdr:to>
      <xdr:col>41</xdr:col>
      <xdr:colOff>50800</xdr:colOff>
      <xdr:row>97</xdr:row>
      <xdr:rowOff>46089</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6972300" y="16662819"/>
          <a:ext cx="889000" cy="1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116015</xdr:rowOff>
    </xdr:from>
    <xdr:to>
      <xdr:col>41</xdr:col>
      <xdr:colOff>101600</xdr:colOff>
      <xdr:row>96</xdr:row>
      <xdr:rowOff>46165</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7810500" y="1640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62692</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7594111" y="1617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97346</xdr:rowOff>
    </xdr:from>
    <xdr:to>
      <xdr:col>36</xdr:col>
      <xdr:colOff>165100</xdr:colOff>
      <xdr:row>96</xdr:row>
      <xdr:rowOff>27496</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6921500" y="1638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44023</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6705111" y="1616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70777</xdr:rowOff>
    </xdr:from>
    <xdr:to>
      <xdr:col>55</xdr:col>
      <xdr:colOff>50800</xdr:colOff>
      <xdr:row>97</xdr:row>
      <xdr:rowOff>927</xdr:rowOff>
    </xdr:to>
    <xdr:sp macro="" textlink="">
      <xdr:nvSpPr>
        <xdr:cNvPr id="472" name="楕円 471">
          <a:extLst>
            <a:ext uri="{FF2B5EF4-FFF2-40B4-BE49-F238E27FC236}">
              <a16:creationId xmlns:a16="http://schemas.microsoft.com/office/drawing/2014/main" xmlns="" id="{00000000-0008-0000-0700-0000D8010000}"/>
            </a:ext>
          </a:extLst>
        </xdr:cNvPr>
        <xdr:cNvSpPr/>
      </xdr:nvSpPr>
      <xdr:spPr>
        <a:xfrm>
          <a:off x="10426700" y="1652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49204</xdr:rowOff>
    </xdr:from>
    <xdr:ext cx="534377" cy="259045"/>
    <xdr:sp macro="" textlink="">
      <xdr:nvSpPr>
        <xdr:cNvPr id="473" name="土木費該当値テキスト">
          <a:extLst>
            <a:ext uri="{FF2B5EF4-FFF2-40B4-BE49-F238E27FC236}">
              <a16:creationId xmlns:a16="http://schemas.microsoft.com/office/drawing/2014/main" xmlns="" id="{00000000-0008-0000-0700-0000D9010000}"/>
            </a:ext>
          </a:extLst>
        </xdr:cNvPr>
        <xdr:cNvSpPr txBox="1"/>
      </xdr:nvSpPr>
      <xdr:spPr>
        <a:xfrm>
          <a:off x="10528300" y="1650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26251</xdr:rowOff>
    </xdr:from>
    <xdr:to>
      <xdr:col>50</xdr:col>
      <xdr:colOff>165100</xdr:colOff>
      <xdr:row>96</xdr:row>
      <xdr:rowOff>127851</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9588500" y="164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118978</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9372111" y="1657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23737</xdr:rowOff>
    </xdr:from>
    <xdr:to>
      <xdr:col>46</xdr:col>
      <xdr:colOff>38100</xdr:colOff>
      <xdr:row>96</xdr:row>
      <xdr:rowOff>125337</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8699500" y="1648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116464</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483111" y="165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152819</xdr:rowOff>
    </xdr:from>
    <xdr:to>
      <xdr:col>41</xdr:col>
      <xdr:colOff>101600</xdr:colOff>
      <xdr:row>97</xdr:row>
      <xdr:rowOff>82969</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7810500" y="1661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74096</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7594111" y="1670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166739</xdr:rowOff>
    </xdr:from>
    <xdr:to>
      <xdr:col>36</xdr:col>
      <xdr:colOff>165100</xdr:colOff>
      <xdr:row>97</xdr:row>
      <xdr:rowOff>96889</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6921500" y="1662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88016</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6705111" y="167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xmlns=""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xmlns=""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xmlns=""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xmlns=""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xmlns=""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xmlns=""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37356</xdr:rowOff>
    </xdr:from>
    <xdr:to>
      <xdr:col>85</xdr:col>
      <xdr:colOff>126364</xdr:colOff>
      <xdr:row>39</xdr:row>
      <xdr:rowOff>6746</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flipV="1">
          <a:off x="16317595" y="5352306"/>
          <a:ext cx="1269" cy="134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10573</xdr:rowOff>
    </xdr:from>
    <xdr:ext cx="534377" cy="259045"/>
    <xdr:sp macro="" textlink="">
      <xdr:nvSpPr>
        <xdr:cNvPr id="505" name="消防費最小値テキスト">
          <a:extLst>
            <a:ext uri="{FF2B5EF4-FFF2-40B4-BE49-F238E27FC236}">
              <a16:creationId xmlns:a16="http://schemas.microsoft.com/office/drawing/2014/main" xmlns="" id="{00000000-0008-0000-0700-0000F9010000}"/>
            </a:ext>
          </a:extLst>
        </xdr:cNvPr>
        <xdr:cNvSpPr txBox="1"/>
      </xdr:nvSpPr>
      <xdr:spPr>
        <a:xfrm>
          <a:off x="16370300" y="66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6746</xdr:rowOff>
    </xdr:from>
    <xdr:to>
      <xdr:col>86</xdr:col>
      <xdr:colOff>25400</xdr:colOff>
      <xdr:row>39</xdr:row>
      <xdr:rowOff>6746</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6230600" y="6693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155483</xdr:rowOff>
    </xdr:from>
    <xdr:ext cx="534377" cy="259045"/>
    <xdr:sp macro="" textlink="">
      <xdr:nvSpPr>
        <xdr:cNvPr id="507" name="消防費最大値テキスト">
          <a:extLst>
            <a:ext uri="{FF2B5EF4-FFF2-40B4-BE49-F238E27FC236}">
              <a16:creationId xmlns:a16="http://schemas.microsoft.com/office/drawing/2014/main" xmlns="" id="{00000000-0008-0000-0700-0000FB010000}"/>
            </a:ext>
          </a:extLst>
        </xdr:cNvPr>
        <xdr:cNvSpPr txBox="1"/>
      </xdr:nvSpPr>
      <xdr:spPr>
        <a:xfrm>
          <a:off x="16370300" y="512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37356</xdr:rowOff>
    </xdr:from>
    <xdr:to>
      <xdr:col>86</xdr:col>
      <xdr:colOff>25400</xdr:colOff>
      <xdr:row>31</xdr:row>
      <xdr:rowOff>37356</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6230600" y="5352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11113</xdr:rowOff>
    </xdr:from>
    <xdr:to>
      <xdr:col>85</xdr:col>
      <xdr:colOff>127000</xdr:colOff>
      <xdr:row>37</xdr:row>
      <xdr:rowOff>61473</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5481300" y="5840413"/>
          <a:ext cx="838200" cy="56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124304</xdr:rowOff>
    </xdr:from>
    <xdr:ext cx="534377" cy="259045"/>
    <xdr:sp macro="" textlink="">
      <xdr:nvSpPr>
        <xdr:cNvPr id="510" name="消防費平均値テキスト">
          <a:extLst>
            <a:ext uri="{FF2B5EF4-FFF2-40B4-BE49-F238E27FC236}">
              <a16:creationId xmlns:a16="http://schemas.microsoft.com/office/drawing/2014/main" xmlns="" id="{00000000-0008-0000-0700-0000FE010000}"/>
            </a:ext>
          </a:extLst>
        </xdr:cNvPr>
        <xdr:cNvSpPr txBox="1"/>
      </xdr:nvSpPr>
      <xdr:spPr>
        <a:xfrm>
          <a:off x="16370300" y="612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101427</xdr:rowOff>
    </xdr:from>
    <xdr:to>
      <xdr:col>85</xdr:col>
      <xdr:colOff>177800</xdr:colOff>
      <xdr:row>37</xdr:row>
      <xdr:rowOff>31577</xdr:rowOff>
    </xdr:to>
    <xdr:sp macro="" textlink="">
      <xdr:nvSpPr>
        <xdr:cNvPr id="511" name="フローチャート: 判断 510">
          <a:extLst>
            <a:ext uri="{FF2B5EF4-FFF2-40B4-BE49-F238E27FC236}">
              <a16:creationId xmlns:a16="http://schemas.microsoft.com/office/drawing/2014/main" xmlns="" id="{00000000-0008-0000-0700-0000FF010000}"/>
            </a:ext>
          </a:extLst>
        </xdr:cNvPr>
        <xdr:cNvSpPr/>
      </xdr:nvSpPr>
      <xdr:spPr>
        <a:xfrm>
          <a:off x="162687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11113</xdr:rowOff>
    </xdr:from>
    <xdr:to>
      <xdr:col>81</xdr:col>
      <xdr:colOff>50800</xdr:colOff>
      <xdr:row>36</xdr:row>
      <xdr:rowOff>69405</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flipV="1">
          <a:off x="14592300" y="5840413"/>
          <a:ext cx="889000" cy="40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162052</xdr:rowOff>
    </xdr:from>
    <xdr:to>
      <xdr:col>81</xdr:col>
      <xdr:colOff>101600</xdr:colOff>
      <xdr:row>36</xdr:row>
      <xdr:rowOff>92202</xdr:rowOff>
    </xdr:to>
    <xdr:sp macro="" textlink="">
      <xdr:nvSpPr>
        <xdr:cNvPr id="513" name="フローチャート: 判断 512">
          <a:extLst>
            <a:ext uri="{FF2B5EF4-FFF2-40B4-BE49-F238E27FC236}">
              <a16:creationId xmlns:a16="http://schemas.microsoft.com/office/drawing/2014/main" xmlns="" id="{00000000-0008-0000-0700-000001020000}"/>
            </a:ext>
          </a:extLst>
        </xdr:cNvPr>
        <xdr:cNvSpPr/>
      </xdr:nvSpPr>
      <xdr:spPr>
        <a:xfrm>
          <a:off x="15430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83329</xdr:rowOff>
    </xdr:from>
    <xdr:ext cx="534377"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5214111" y="62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44900</xdr:rowOff>
    </xdr:from>
    <xdr:to>
      <xdr:col>76</xdr:col>
      <xdr:colOff>114300</xdr:colOff>
      <xdr:row>36</xdr:row>
      <xdr:rowOff>69405</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3703300" y="5702750"/>
          <a:ext cx="889000" cy="53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27155</xdr:rowOff>
    </xdr:from>
    <xdr:to>
      <xdr:col>76</xdr:col>
      <xdr:colOff>165100</xdr:colOff>
      <xdr:row>36</xdr:row>
      <xdr:rowOff>128755</xdr:rowOff>
    </xdr:to>
    <xdr:sp macro="" textlink="">
      <xdr:nvSpPr>
        <xdr:cNvPr id="516" name="フローチャート: 判断 515">
          <a:extLst>
            <a:ext uri="{FF2B5EF4-FFF2-40B4-BE49-F238E27FC236}">
              <a16:creationId xmlns:a16="http://schemas.microsoft.com/office/drawing/2014/main" xmlns="" id="{00000000-0008-0000-0700-000004020000}"/>
            </a:ext>
          </a:extLst>
        </xdr:cNvPr>
        <xdr:cNvSpPr/>
      </xdr:nvSpPr>
      <xdr:spPr>
        <a:xfrm>
          <a:off x="14541500" y="619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119882</xdr:rowOff>
    </xdr:from>
    <xdr:ext cx="534377"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4325111" y="629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44900</xdr:rowOff>
    </xdr:from>
    <xdr:to>
      <xdr:col>71</xdr:col>
      <xdr:colOff>177800</xdr:colOff>
      <xdr:row>35</xdr:row>
      <xdr:rowOff>99604</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flipV="1">
          <a:off x="12814300" y="5702750"/>
          <a:ext cx="889000" cy="3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170304</xdr:rowOff>
    </xdr:from>
    <xdr:to>
      <xdr:col>72</xdr:col>
      <xdr:colOff>38100</xdr:colOff>
      <xdr:row>36</xdr:row>
      <xdr:rowOff>100454</xdr:rowOff>
    </xdr:to>
    <xdr:sp macro="" textlink="">
      <xdr:nvSpPr>
        <xdr:cNvPr id="519" name="フローチャート: 判断 518">
          <a:extLst>
            <a:ext uri="{FF2B5EF4-FFF2-40B4-BE49-F238E27FC236}">
              <a16:creationId xmlns:a16="http://schemas.microsoft.com/office/drawing/2014/main" xmlns="" id="{00000000-0008-0000-0700-000007020000}"/>
            </a:ext>
          </a:extLst>
        </xdr:cNvPr>
        <xdr:cNvSpPr/>
      </xdr:nvSpPr>
      <xdr:spPr>
        <a:xfrm>
          <a:off x="13652500" y="617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91581</xdr:rowOff>
    </xdr:from>
    <xdr:ext cx="534377"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3436111" y="626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76213</xdr:rowOff>
    </xdr:from>
    <xdr:to>
      <xdr:col>67</xdr:col>
      <xdr:colOff>101600</xdr:colOff>
      <xdr:row>37</xdr:row>
      <xdr:rowOff>6363</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2763500" y="624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168940</xdr:rowOff>
    </xdr:from>
    <xdr:ext cx="534377"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2547111" y="634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10673</xdr:rowOff>
    </xdr:from>
    <xdr:to>
      <xdr:col>85</xdr:col>
      <xdr:colOff>177800</xdr:colOff>
      <xdr:row>37</xdr:row>
      <xdr:rowOff>112273</xdr:rowOff>
    </xdr:to>
    <xdr:sp macro="" textlink="">
      <xdr:nvSpPr>
        <xdr:cNvPr id="528" name="楕円 527">
          <a:extLst>
            <a:ext uri="{FF2B5EF4-FFF2-40B4-BE49-F238E27FC236}">
              <a16:creationId xmlns:a16="http://schemas.microsoft.com/office/drawing/2014/main" xmlns="" id="{00000000-0008-0000-0700-000010020000}"/>
            </a:ext>
          </a:extLst>
        </xdr:cNvPr>
        <xdr:cNvSpPr/>
      </xdr:nvSpPr>
      <xdr:spPr>
        <a:xfrm>
          <a:off x="16268700" y="635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160550</xdr:rowOff>
    </xdr:from>
    <xdr:ext cx="534377" cy="259045"/>
    <xdr:sp macro="" textlink="">
      <xdr:nvSpPr>
        <xdr:cNvPr id="529" name="消防費該当値テキスト">
          <a:extLst>
            <a:ext uri="{FF2B5EF4-FFF2-40B4-BE49-F238E27FC236}">
              <a16:creationId xmlns:a16="http://schemas.microsoft.com/office/drawing/2014/main" xmlns="" id="{00000000-0008-0000-0700-000011020000}"/>
            </a:ext>
          </a:extLst>
        </xdr:cNvPr>
        <xdr:cNvSpPr txBox="1"/>
      </xdr:nvSpPr>
      <xdr:spPr>
        <a:xfrm>
          <a:off x="16370300" y="63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131763</xdr:rowOff>
    </xdr:from>
    <xdr:to>
      <xdr:col>81</xdr:col>
      <xdr:colOff>101600</xdr:colOff>
      <xdr:row>34</xdr:row>
      <xdr:rowOff>61913</xdr:rowOff>
    </xdr:to>
    <xdr:sp macro="" textlink="">
      <xdr:nvSpPr>
        <xdr:cNvPr id="530" name="楕円 529">
          <a:extLst>
            <a:ext uri="{FF2B5EF4-FFF2-40B4-BE49-F238E27FC236}">
              <a16:creationId xmlns:a16="http://schemas.microsoft.com/office/drawing/2014/main" xmlns="" id="{00000000-0008-0000-0700-000012020000}"/>
            </a:ext>
          </a:extLst>
        </xdr:cNvPr>
        <xdr:cNvSpPr/>
      </xdr:nvSpPr>
      <xdr:spPr>
        <a:xfrm>
          <a:off x="15430500" y="578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78440</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5214111" y="556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18605</xdr:rowOff>
    </xdr:from>
    <xdr:to>
      <xdr:col>76</xdr:col>
      <xdr:colOff>165100</xdr:colOff>
      <xdr:row>36</xdr:row>
      <xdr:rowOff>120205</xdr:rowOff>
    </xdr:to>
    <xdr:sp macro="" textlink="">
      <xdr:nvSpPr>
        <xdr:cNvPr id="532" name="楕円 531">
          <a:extLst>
            <a:ext uri="{FF2B5EF4-FFF2-40B4-BE49-F238E27FC236}">
              <a16:creationId xmlns:a16="http://schemas.microsoft.com/office/drawing/2014/main" xmlns="" id="{00000000-0008-0000-0700-000014020000}"/>
            </a:ext>
          </a:extLst>
        </xdr:cNvPr>
        <xdr:cNvSpPr/>
      </xdr:nvSpPr>
      <xdr:spPr>
        <a:xfrm>
          <a:off x="14541500" y="619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136732</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4325111" y="596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165550</xdr:rowOff>
    </xdr:from>
    <xdr:to>
      <xdr:col>72</xdr:col>
      <xdr:colOff>38100</xdr:colOff>
      <xdr:row>33</xdr:row>
      <xdr:rowOff>95700</xdr:rowOff>
    </xdr:to>
    <xdr:sp macro="" textlink="">
      <xdr:nvSpPr>
        <xdr:cNvPr id="534" name="楕円 533">
          <a:extLst>
            <a:ext uri="{FF2B5EF4-FFF2-40B4-BE49-F238E27FC236}">
              <a16:creationId xmlns:a16="http://schemas.microsoft.com/office/drawing/2014/main" xmlns="" id="{00000000-0008-0000-0700-000016020000}"/>
            </a:ext>
          </a:extLst>
        </xdr:cNvPr>
        <xdr:cNvSpPr/>
      </xdr:nvSpPr>
      <xdr:spPr>
        <a:xfrm>
          <a:off x="13652500" y="565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112227</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3436111" y="542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48804</xdr:rowOff>
    </xdr:from>
    <xdr:to>
      <xdr:col>67</xdr:col>
      <xdr:colOff>101600</xdr:colOff>
      <xdr:row>35</xdr:row>
      <xdr:rowOff>150404</xdr:rowOff>
    </xdr:to>
    <xdr:sp macro="" textlink="">
      <xdr:nvSpPr>
        <xdr:cNvPr id="536" name="楕円 535">
          <a:extLst>
            <a:ext uri="{FF2B5EF4-FFF2-40B4-BE49-F238E27FC236}">
              <a16:creationId xmlns:a16="http://schemas.microsoft.com/office/drawing/2014/main" xmlns="" id="{00000000-0008-0000-0700-000018020000}"/>
            </a:ext>
          </a:extLst>
        </xdr:cNvPr>
        <xdr:cNvSpPr/>
      </xdr:nvSpPr>
      <xdr:spPr>
        <a:xfrm>
          <a:off x="12763500" y="60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166931</xdr:rowOff>
    </xdr:from>
    <xdr:ext cx="534377"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2547111" y="582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xmlns=""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xmlns=""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xmlns=""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xmlns=""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xmlns="" id="{00000000-0008-0000-0700-00002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xmlns="" id="{00000000-0008-0000-0700-00002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xmlns=""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99009</xdr:rowOff>
    </xdr:from>
    <xdr:to>
      <xdr:col>85</xdr:col>
      <xdr:colOff>126364</xdr:colOff>
      <xdr:row>57</xdr:row>
      <xdr:rowOff>125646</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flipV="1">
          <a:off x="16317595" y="8842959"/>
          <a:ext cx="1269" cy="1055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129473</xdr:rowOff>
    </xdr:from>
    <xdr:ext cx="534377" cy="259045"/>
    <xdr:sp macro="" textlink="">
      <xdr:nvSpPr>
        <xdr:cNvPr id="560" name="教育費最小値テキスト">
          <a:extLst>
            <a:ext uri="{FF2B5EF4-FFF2-40B4-BE49-F238E27FC236}">
              <a16:creationId xmlns:a16="http://schemas.microsoft.com/office/drawing/2014/main" xmlns="" id="{00000000-0008-0000-0700-000030020000}"/>
            </a:ext>
          </a:extLst>
        </xdr:cNvPr>
        <xdr:cNvSpPr txBox="1"/>
      </xdr:nvSpPr>
      <xdr:spPr>
        <a:xfrm>
          <a:off x="16370300" y="990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125646</xdr:rowOff>
    </xdr:from>
    <xdr:to>
      <xdr:col>86</xdr:col>
      <xdr:colOff>25400</xdr:colOff>
      <xdr:row>57</xdr:row>
      <xdr:rowOff>125646</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6230600" y="989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45686</xdr:rowOff>
    </xdr:from>
    <xdr:ext cx="599010" cy="259045"/>
    <xdr:sp macro="" textlink="">
      <xdr:nvSpPr>
        <xdr:cNvPr id="562" name="教育費最大値テキスト">
          <a:extLst>
            <a:ext uri="{FF2B5EF4-FFF2-40B4-BE49-F238E27FC236}">
              <a16:creationId xmlns:a16="http://schemas.microsoft.com/office/drawing/2014/main" xmlns="" id="{00000000-0008-0000-0700-000032020000}"/>
            </a:ext>
          </a:extLst>
        </xdr:cNvPr>
        <xdr:cNvSpPr txBox="1"/>
      </xdr:nvSpPr>
      <xdr:spPr>
        <a:xfrm>
          <a:off x="16370300" y="861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271,400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99009</xdr:rowOff>
    </xdr:from>
    <xdr:to>
      <xdr:col>86</xdr:col>
      <xdr:colOff>25400</xdr:colOff>
      <xdr:row>51</xdr:row>
      <xdr:rowOff>99009</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6230600" y="884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72299</xdr:rowOff>
    </xdr:from>
    <xdr:to>
      <xdr:col>85</xdr:col>
      <xdr:colOff>127000</xdr:colOff>
      <xdr:row>57</xdr:row>
      <xdr:rowOff>96134</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5481300" y="9844949"/>
          <a:ext cx="838200" cy="2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98975</xdr:rowOff>
    </xdr:from>
    <xdr:ext cx="534377" cy="259045"/>
    <xdr:sp macro="" textlink="">
      <xdr:nvSpPr>
        <xdr:cNvPr id="565" name="教育費平均値テキスト">
          <a:extLst>
            <a:ext uri="{FF2B5EF4-FFF2-40B4-BE49-F238E27FC236}">
              <a16:creationId xmlns:a16="http://schemas.microsoft.com/office/drawing/2014/main" xmlns="" id="{00000000-0008-0000-0700-000035020000}"/>
            </a:ext>
          </a:extLst>
        </xdr:cNvPr>
        <xdr:cNvSpPr txBox="1"/>
      </xdr:nvSpPr>
      <xdr:spPr>
        <a:xfrm>
          <a:off x="16370300" y="9528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76098</xdr:rowOff>
    </xdr:from>
    <xdr:to>
      <xdr:col>85</xdr:col>
      <xdr:colOff>177800</xdr:colOff>
      <xdr:row>57</xdr:row>
      <xdr:rowOff>6248</xdr:rowOff>
    </xdr:to>
    <xdr:sp macro="" textlink="">
      <xdr:nvSpPr>
        <xdr:cNvPr id="566" name="フローチャート: 判断 565">
          <a:extLst>
            <a:ext uri="{FF2B5EF4-FFF2-40B4-BE49-F238E27FC236}">
              <a16:creationId xmlns:a16="http://schemas.microsoft.com/office/drawing/2014/main" xmlns="" id="{00000000-0008-0000-0700-000036020000}"/>
            </a:ext>
          </a:extLst>
        </xdr:cNvPr>
        <xdr:cNvSpPr/>
      </xdr:nvSpPr>
      <xdr:spPr>
        <a:xfrm>
          <a:off x="16268700" y="96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20407</xdr:rowOff>
    </xdr:from>
    <xdr:to>
      <xdr:col>81</xdr:col>
      <xdr:colOff>50800</xdr:colOff>
      <xdr:row>57</xdr:row>
      <xdr:rowOff>72299</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4592300" y="9793057"/>
          <a:ext cx="889000" cy="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71751</xdr:rowOff>
    </xdr:from>
    <xdr:to>
      <xdr:col>81</xdr:col>
      <xdr:colOff>101600</xdr:colOff>
      <xdr:row>57</xdr:row>
      <xdr:rowOff>1901</xdr:rowOff>
    </xdr:to>
    <xdr:sp macro="" textlink="">
      <xdr:nvSpPr>
        <xdr:cNvPr id="568" name="フローチャート: 判断 567">
          <a:extLst>
            <a:ext uri="{FF2B5EF4-FFF2-40B4-BE49-F238E27FC236}">
              <a16:creationId xmlns:a16="http://schemas.microsoft.com/office/drawing/2014/main" xmlns="" id="{00000000-0008-0000-0700-000038020000}"/>
            </a:ext>
          </a:extLst>
        </xdr:cNvPr>
        <xdr:cNvSpPr/>
      </xdr:nvSpPr>
      <xdr:spPr>
        <a:xfrm>
          <a:off x="15430500" y="96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18428</xdr:rowOff>
    </xdr:from>
    <xdr:ext cx="534377"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5214111" y="944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20407</xdr:rowOff>
    </xdr:from>
    <xdr:to>
      <xdr:col>76</xdr:col>
      <xdr:colOff>114300</xdr:colOff>
      <xdr:row>57</xdr:row>
      <xdr:rowOff>94414</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flipV="1">
          <a:off x="13703300" y="9793057"/>
          <a:ext cx="889000" cy="7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98963</xdr:rowOff>
    </xdr:from>
    <xdr:to>
      <xdr:col>76</xdr:col>
      <xdr:colOff>165100</xdr:colOff>
      <xdr:row>57</xdr:row>
      <xdr:rowOff>29113</xdr:rowOff>
    </xdr:to>
    <xdr:sp macro="" textlink="">
      <xdr:nvSpPr>
        <xdr:cNvPr id="571" name="フローチャート: 判断 570">
          <a:extLst>
            <a:ext uri="{FF2B5EF4-FFF2-40B4-BE49-F238E27FC236}">
              <a16:creationId xmlns:a16="http://schemas.microsoft.com/office/drawing/2014/main" xmlns="" id="{00000000-0008-0000-0700-00003B020000}"/>
            </a:ext>
          </a:extLst>
        </xdr:cNvPr>
        <xdr:cNvSpPr/>
      </xdr:nvSpPr>
      <xdr:spPr>
        <a:xfrm>
          <a:off x="14541500" y="970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45640</xdr:rowOff>
    </xdr:from>
    <xdr:ext cx="534377"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4325111" y="947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59982</xdr:rowOff>
    </xdr:from>
    <xdr:to>
      <xdr:col>71</xdr:col>
      <xdr:colOff>177800</xdr:colOff>
      <xdr:row>57</xdr:row>
      <xdr:rowOff>94414</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2814300" y="9832632"/>
          <a:ext cx="889000" cy="3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89028</xdr:rowOff>
    </xdr:from>
    <xdr:to>
      <xdr:col>72</xdr:col>
      <xdr:colOff>38100</xdr:colOff>
      <xdr:row>57</xdr:row>
      <xdr:rowOff>19178</xdr:rowOff>
    </xdr:to>
    <xdr:sp macro="" textlink="">
      <xdr:nvSpPr>
        <xdr:cNvPr id="574" name="フローチャート: 判断 573">
          <a:extLst>
            <a:ext uri="{FF2B5EF4-FFF2-40B4-BE49-F238E27FC236}">
              <a16:creationId xmlns:a16="http://schemas.microsoft.com/office/drawing/2014/main" xmlns="" id="{00000000-0008-0000-0700-00003E020000}"/>
            </a:ext>
          </a:extLst>
        </xdr:cNvPr>
        <xdr:cNvSpPr/>
      </xdr:nvSpPr>
      <xdr:spPr>
        <a:xfrm>
          <a:off x="13652500" y="9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35705</xdr:rowOff>
    </xdr:from>
    <xdr:ext cx="534377"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3436111" y="9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144176</xdr:rowOff>
    </xdr:from>
    <xdr:to>
      <xdr:col>67</xdr:col>
      <xdr:colOff>101600</xdr:colOff>
      <xdr:row>57</xdr:row>
      <xdr:rowOff>74326</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2763500" y="974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90853</xdr:rowOff>
    </xdr:from>
    <xdr:ext cx="534377"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2547111" y="952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45334</xdr:rowOff>
    </xdr:from>
    <xdr:to>
      <xdr:col>85</xdr:col>
      <xdr:colOff>177800</xdr:colOff>
      <xdr:row>57</xdr:row>
      <xdr:rowOff>146934</xdr:rowOff>
    </xdr:to>
    <xdr:sp macro="" textlink="">
      <xdr:nvSpPr>
        <xdr:cNvPr id="583" name="楕円 582">
          <a:extLst>
            <a:ext uri="{FF2B5EF4-FFF2-40B4-BE49-F238E27FC236}">
              <a16:creationId xmlns:a16="http://schemas.microsoft.com/office/drawing/2014/main" xmlns="" id="{00000000-0008-0000-0700-000047020000}"/>
            </a:ext>
          </a:extLst>
        </xdr:cNvPr>
        <xdr:cNvSpPr/>
      </xdr:nvSpPr>
      <xdr:spPr>
        <a:xfrm>
          <a:off x="16268700" y="981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131711</xdr:rowOff>
    </xdr:from>
    <xdr:ext cx="534377" cy="259045"/>
    <xdr:sp macro="" textlink="">
      <xdr:nvSpPr>
        <xdr:cNvPr id="584" name="教育費該当値テキスト">
          <a:extLst>
            <a:ext uri="{FF2B5EF4-FFF2-40B4-BE49-F238E27FC236}">
              <a16:creationId xmlns:a16="http://schemas.microsoft.com/office/drawing/2014/main" xmlns="" id="{00000000-0008-0000-0700-000048020000}"/>
            </a:ext>
          </a:extLst>
        </xdr:cNvPr>
        <xdr:cNvSpPr txBox="1"/>
      </xdr:nvSpPr>
      <xdr:spPr>
        <a:xfrm>
          <a:off x="16370300" y="973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21499</xdr:rowOff>
    </xdr:from>
    <xdr:to>
      <xdr:col>81</xdr:col>
      <xdr:colOff>101600</xdr:colOff>
      <xdr:row>57</xdr:row>
      <xdr:rowOff>123099</xdr:rowOff>
    </xdr:to>
    <xdr:sp macro="" textlink="">
      <xdr:nvSpPr>
        <xdr:cNvPr id="585" name="楕円 584">
          <a:extLst>
            <a:ext uri="{FF2B5EF4-FFF2-40B4-BE49-F238E27FC236}">
              <a16:creationId xmlns:a16="http://schemas.microsoft.com/office/drawing/2014/main" xmlns="" id="{00000000-0008-0000-0700-000049020000}"/>
            </a:ext>
          </a:extLst>
        </xdr:cNvPr>
        <xdr:cNvSpPr/>
      </xdr:nvSpPr>
      <xdr:spPr>
        <a:xfrm>
          <a:off x="15430500" y="979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114226</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5214111" y="988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141057</xdr:rowOff>
    </xdr:from>
    <xdr:to>
      <xdr:col>76</xdr:col>
      <xdr:colOff>165100</xdr:colOff>
      <xdr:row>57</xdr:row>
      <xdr:rowOff>71207</xdr:rowOff>
    </xdr:to>
    <xdr:sp macro="" textlink="">
      <xdr:nvSpPr>
        <xdr:cNvPr id="587" name="楕円 586">
          <a:extLst>
            <a:ext uri="{FF2B5EF4-FFF2-40B4-BE49-F238E27FC236}">
              <a16:creationId xmlns:a16="http://schemas.microsoft.com/office/drawing/2014/main" xmlns="" id="{00000000-0008-0000-0700-00004B020000}"/>
            </a:ext>
          </a:extLst>
        </xdr:cNvPr>
        <xdr:cNvSpPr/>
      </xdr:nvSpPr>
      <xdr:spPr>
        <a:xfrm>
          <a:off x="14541500" y="974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62334</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4325111" y="983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43614</xdr:rowOff>
    </xdr:from>
    <xdr:to>
      <xdr:col>72</xdr:col>
      <xdr:colOff>38100</xdr:colOff>
      <xdr:row>57</xdr:row>
      <xdr:rowOff>145214</xdr:rowOff>
    </xdr:to>
    <xdr:sp macro="" textlink="">
      <xdr:nvSpPr>
        <xdr:cNvPr id="589" name="楕円 588">
          <a:extLst>
            <a:ext uri="{FF2B5EF4-FFF2-40B4-BE49-F238E27FC236}">
              <a16:creationId xmlns:a16="http://schemas.microsoft.com/office/drawing/2014/main" xmlns="" id="{00000000-0008-0000-0700-00004D020000}"/>
            </a:ext>
          </a:extLst>
        </xdr:cNvPr>
        <xdr:cNvSpPr/>
      </xdr:nvSpPr>
      <xdr:spPr>
        <a:xfrm>
          <a:off x="13652500" y="981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136341</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3436111" y="990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9182</xdr:rowOff>
    </xdr:from>
    <xdr:to>
      <xdr:col>67</xdr:col>
      <xdr:colOff>101600</xdr:colOff>
      <xdr:row>57</xdr:row>
      <xdr:rowOff>110782</xdr:rowOff>
    </xdr:to>
    <xdr:sp macro="" textlink="">
      <xdr:nvSpPr>
        <xdr:cNvPr id="591" name="楕円 590">
          <a:extLst>
            <a:ext uri="{FF2B5EF4-FFF2-40B4-BE49-F238E27FC236}">
              <a16:creationId xmlns:a16="http://schemas.microsoft.com/office/drawing/2014/main" xmlns="" id="{00000000-0008-0000-0700-00004F020000}"/>
            </a:ext>
          </a:extLst>
        </xdr:cNvPr>
        <xdr:cNvSpPr/>
      </xdr:nvSpPr>
      <xdr:spPr>
        <a:xfrm>
          <a:off x="12763500" y="978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101909</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2547111" y="987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xmlns=""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xmlns="" id="{00000000-0008-0000-07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xmlns="" id="{00000000-0008-0000-07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xmlns="" id="{00000000-0008-0000-07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xmlns="" id="{00000000-0008-0000-07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xmlns=""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a:extLst>
            <a:ext uri="{FF2B5EF4-FFF2-40B4-BE49-F238E27FC236}">
              <a16:creationId xmlns:a16="http://schemas.microsoft.com/office/drawing/2014/main" xmlns="" id="{00000000-0008-0000-0700-00005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a:extLst>
            <a:ext uri="{FF2B5EF4-FFF2-40B4-BE49-F238E27FC236}">
              <a16:creationId xmlns:a16="http://schemas.microsoft.com/office/drawing/2014/main" xmlns="" id="{00000000-0008-0000-0700-00005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a:extLst>
            <a:ext uri="{FF2B5EF4-FFF2-40B4-BE49-F238E27FC236}">
              <a16:creationId xmlns:a16="http://schemas.microsoft.com/office/drawing/2014/main" xmlns="" id="{00000000-0008-0000-0700-00005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a:extLst>
            <a:ext uri="{FF2B5EF4-FFF2-40B4-BE49-F238E27FC236}">
              <a16:creationId xmlns:a16="http://schemas.microsoft.com/office/drawing/2014/main" xmlns="" id="{00000000-0008-0000-0700-00006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災害復旧費グラフ枠">
          <a:extLst>
            <a:ext uri="{FF2B5EF4-FFF2-40B4-BE49-F238E27FC236}">
              <a16:creationId xmlns:a16="http://schemas.microsoft.com/office/drawing/2014/main" xmlns="" id="{00000000-0008-0000-07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87618</xdr:rowOff>
    </xdr:from>
    <xdr:to>
      <xdr:col>85</xdr:col>
      <xdr:colOff>126364</xdr:colOff>
      <xdr:row>78</xdr:row>
      <xdr:rowOff>139700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flipV="1">
          <a:off x="16317595" y="12260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164394</xdr:rowOff>
    </xdr:from>
    <xdr:ext cx="249299" cy="259045"/>
    <xdr:sp macro="" textlink="">
      <xdr:nvSpPr>
        <xdr:cNvPr id="615" name="災害復旧費最小値テキスト">
          <a:extLst>
            <a:ext uri="{FF2B5EF4-FFF2-40B4-BE49-F238E27FC236}">
              <a16:creationId xmlns:a16="http://schemas.microsoft.com/office/drawing/2014/main" xmlns="" id="{00000000-0008-0000-0700-000067020000}"/>
            </a:ext>
          </a:extLst>
        </xdr:cNvPr>
        <xdr:cNvSpPr txBox="1"/>
      </xdr:nvSpPr>
      <xdr:spPr>
        <a:xfrm>
          <a:off x="16370300" y="13537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34295</xdr:rowOff>
    </xdr:from>
    <xdr:ext cx="599010" cy="259045"/>
    <xdr:sp macro="" textlink="">
      <xdr:nvSpPr>
        <xdr:cNvPr id="617" name="災害復旧費最大値テキスト">
          <a:extLst>
            <a:ext uri="{FF2B5EF4-FFF2-40B4-BE49-F238E27FC236}">
              <a16:creationId xmlns:a16="http://schemas.microsoft.com/office/drawing/2014/main" xmlns="" id="{00000000-0008-0000-0700-000069020000}"/>
            </a:ext>
          </a:extLst>
        </xdr:cNvPr>
        <xdr:cNvSpPr txBox="1"/>
      </xdr:nvSpPr>
      <xdr:spPr>
        <a:xfrm>
          <a:off x="16370300" y="1203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87618</xdr:rowOff>
    </xdr:from>
    <xdr:to>
      <xdr:col>86</xdr:col>
      <xdr:colOff>25400</xdr:colOff>
      <xdr:row>71</xdr:row>
      <xdr:rowOff>87618</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6230600" y="1226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81844</xdr:rowOff>
    </xdr:from>
    <xdr:ext cx="534377" cy="259045"/>
    <xdr:sp macro="" textlink="">
      <xdr:nvSpPr>
        <xdr:cNvPr id="620" name="災害復旧費平均値テキスト">
          <a:extLst>
            <a:ext uri="{FF2B5EF4-FFF2-40B4-BE49-F238E27FC236}">
              <a16:creationId xmlns:a16="http://schemas.microsoft.com/office/drawing/2014/main" xmlns="" id="{00000000-0008-0000-0700-00006C020000}"/>
            </a:ext>
          </a:extLst>
        </xdr:cNvPr>
        <xdr:cNvSpPr txBox="1"/>
      </xdr:nvSpPr>
      <xdr:spPr>
        <a:xfrm>
          <a:off x="16370300" y="13283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58967</xdr:rowOff>
    </xdr:from>
    <xdr:to>
      <xdr:col>85</xdr:col>
      <xdr:colOff>177800</xdr:colOff>
      <xdr:row>78</xdr:row>
      <xdr:rowOff>160567</xdr:rowOff>
    </xdr:to>
    <xdr:sp macro="" textlink="">
      <xdr:nvSpPr>
        <xdr:cNvPr id="621" name="フローチャート: 判断 620">
          <a:extLst>
            <a:ext uri="{FF2B5EF4-FFF2-40B4-BE49-F238E27FC236}">
              <a16:creationId xmlns:a16="http://schemas.microsoft.com/office/drawing/2014/main" xmlns="" id="{00000000-0008-0000-0700-00006D020000}"/>
            </a:ext>
          </a:extLst>
        </xdr:cNvPr>
        <xdr:cNvSpPr/>
      </xdr:nvSpPr>
      <xdr:spPr>
        <a:xfrm>
          <a:off x="16268700" y="1343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57131</xdr:rowOff>
    </xdr:from>
    <xdr:to>
      <xdr:col>81</xdr:col>
      <xdr:colOff>101600</xdr:colOff>
      <xdr:row>78</xdr:row>
      <xdr:rowOff>158731</xdr:rowOff>
    </xdr:to>
    <xdr:sp macro="" textlink="">
      <xdr:nvSpPr>
        <xdr:cNvPr id="623" name="フローチャート: 判断 622">
          <a:extLst>
            <a:ext uri="{FF2B5EF4-FFF2-40B4-BE49-F238E27FC236}">
              <a16:creationId xmlns:a16="http://schemas.microsoft.com/office/drawing/2014/main" xmlns="" id="{00000000-0008-0000-0700-00006F020000}"/>
            </a:ext>
          </a:extLst>
        </xdr:cNvPr>
        <xdr:cNvSpPr/>
      </xdr:nvSpPr>
      <xdr:spPr>
        <a:xfrm>
          <a:off x="15430500" y="134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3808</xdr:rowOff>
    </xdr:from>
    <xdr:ext cx="534377"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5214111" y="1320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135871</xdr:rowOff>
    </xdr:from>
    <xdr:to>
      <xdr:col>76</xdr:col>
      <xdr:colOff>114300</xdr:colOff>
      <xdr:row>78</xdr:row>
      <xdr:rowOff>139700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3703300" y="13508971"/>
          <a:ext cx="8890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51457</xdr:rowOff>
    </xdr:from>
    <xdr:to>
      <xdr:col>76</xdr:col>
      <xdr:colOff>165100</xdr:colOff>
      <xdr:row>78</xdr:row>
      <xdr:rowOff>153057</xdr:rowOff>
    </xdr:to>
    <xdr:sp macro="" textlink="">
      <xdr:nvSpPr>
        <xdr:cNvPr id="626" name="フローチャート: 判断 625">
          <a:extLst>
            <a:ext uri="{FF2B5EF4-FFF2-40B4-BE49-F238E27FC236}">
              <a16:creationId xmlns:a16="http://schemas.microsoft.com/office/drawing/2014/main" xmlns="" id="{00000000-0008-0000-0700-000072020000}"/>
            </a:ext>
          </a:extLst>
        </xdr:cNvPr>
        <xdr:cNvSpPr/>
      </xdr:nvSpPr>
      <xdr:spPr>
        <a:xfrm>
          <a:off x="14541500" y="134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169584</xdr:rowOff>
    </xdr:from>
    <xdr:ext cx="534377"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4325111" y="1319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134263</xdr:rowOff>
    </xdr:from>
    <xdr:to>
      <xdr:col>71</xdr:col>
      <xdr:colOff>177800</xdr:colOff>
      <xdr:row>78</xdr:row>
      <xdr:rowOff>135871</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814300" y="13507363"/>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65861</xdr:rowOff>
    </xdr:from>
    <xdr:to>
      <xdr:col>72</xdr:col>
      <xdr:colOff>38100</xdr:colOff>
      <xdr:row>78</xdr:row>
      <xdr:rowOff>167461</xdr:rowOff>
    </xdr:to>
    <xdr:sp macro="" textlink="">
      <xdr:nvSpPr>
        <xdr:cNvPr id="629" name="フローチャート: 判断 628">
          <a:extLst>
            <a:ext uri="{FF2B5EF4-FFF2-40B4-BE49-F238E27FC236}">
              <a16:creationId xmlns:a16="http://schemas.microsoft.com/office/drawing/2014/main" xmlns="" id="{00000000-0008-0000-0700-000075020000}"/>
            </a:ext>
          </a:extLst>
        </xdr:cNvPr>
        <xdr:cNvSpPr/>
      </xdr:nvSpPr>
      <xdr:spPr>
        <a:xfrm>
          <a:off x="13652500" y="134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12538</xdr:rowOff>
    </xdr:from>
    <xdr:ext cx="534377"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3436111" y="1321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53687</xdr:rowOff>
    </xdr:from>
    <xdr:to>
      <xdr:col>67</xdr:col>
      <xdr:colOff>101600</xdr:colOff>
      <xdr:row>78</xdr:row>
      <xdr:rowOff>155287</xdr:rowOff>
    </xdr:to>
    <xdr:sp macro="" textlink="">
      <xdr:nvSpPr>
        <xdr:cNvPr id="631" name="フローチャート: 判断 630">
          <a:extLst>
            <a:ext uri="{FF2B5EF4-FFF2-40B4-BE49-F238E27FC236}">
              <a16:creationId xmlns:a16="http://schemas.microsoft.com/office/drawing/2014/main" xmlns="" id="{00000000-0008-0000-0700-000077020000}"/>
            </a:ext>
          </a:extLst>
        </xdr:cNvPr>
        <xdr:cNvSpPr/>
      </xdr:nvSpPr>
      <xdr:spPr>
        <a:xfrm>
          <a:off x="12763500" y="13426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364</xdr:rowOff>
    </xdr:from>
    <xdr:ext cx="534377"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2547111" y="1320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38" name="楕円 637">
          <a:extLst>
            <a:ext uri="{FF2B5EF4-FFF2-40B4-BE49-F238E27FC236}">
              <a16:creationId xmlns:a16="http://schemas.microsoft.com/office/drawing/2014/main" xmlns="" id="{00000000-0008-0000-0700-00007E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37394</xdr:rowOff>
    </xdr:from>
    <xdr:ext cx="249299" cy="259045"/>
    <xdr:sp macro="" textlink="">
      <xdr:nvSpPr>
        <xdr:cNvPr id="639" name="災害復旧費該当値テキスト">
          <a:extLst>
            <a:ext uri="{FF2B5EF4-FFF2-40B4-BE49-F238E27FC236}">
              <a16:creationId xmlns:a16="http://schemas.microsoft.com/office/drawing/2014/main" xmlns="" id="{00000000-0008-0000-0700-00007F020000}"/>
            </a:ext>
          </a:extLst>
        </xdr:cNvPr>
        <xdr:cNvSpPr txBox="1"/>
      </xdr:nvSpPr>
      <xdr:spPr>
        <a:xfrm>
          <a:off x="16370300" y="13410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0" name="楕円 639">
          <a:extLst>
            <a:ext uri="{FF2B5EF4-FFF2-40B4-BE49-F238E27FC236}">
              <a16:creationId xmlns:a16="http://schemas.microsoft.com/office/drawing/2014/main" xmlns="" id="{00000000-0008-0000-0700-000080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2" name="楕円 641">
          <a:extLst>
            <a:ext uri="{FF2B5EF4-FFF2-40B4-BE49-F238E27FC236}">
              <a16:creationId xmlns:a16="http://schemas.microsoft.com/office/drawing/2014/main" xmlns="" id="{00000000-0008-0000-0700-000082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85071</xdr:rowOff>
    </xdr:from>
    <xdr:to>
      <xdr:col>72</xdr:col>
      <xdr:colOff>38100</xdr:colOff>
      <xdr:row>79</xdr:row>
      <xdr:rowOff>15221</xdr:rowOff>
    </xdr:to>
    <xdr:sp macro="" textlink="">
      <xdr:nvSpPr>
        <xdr:cNvPr id="644" name="楕円 643">
          <a:extLst>
            <a:ext uri="{FF2B5EF4-FFF2-40B4-BE49-F238E27FC236}">
              <a16:creationId xmlns:a16="http://schemas.microsoft.com/office/drawing/2014/main" xmlns="" id="{00000000-0008-0000-0700-000084020000}"/>
            </a:ext>
          </a:extLst>
        </xdr:cNvPr>
        <xdr:cNvSpPr/>
      </xdr:nvSpPr>
      <xdr:spPr>
        <a:xfrm>
          <a:off x="13652500" y="1345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6348</xdr:rowOff>
    </xdr:from>
    <xdr:ext cx="469744"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3468428" y="1355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83463</xdr:rowOff>
    </xdr:from>
    <xdr:to>
      <xdr:col>67</xdr:col>
      <xdr:colOff>101600</xdr:colOff>
      <xdr:row>79</xdr:row>
      <xdr:rowOff>13613</xdr:rowOff>
    </xdr:to>
    <xdr:sp macro="" textlink="">
      <xdr:nvSpPr>
        <xdr:cNvPr id="646" name="楕円 645">
          <a:extLst>
            <a:ext uri="{FF2B5EF4-FFF2-40B4-BE49-F238E27FC236}">
              <a16:creationId xmlns:a16="http://schemas.microsoft.com/office/drawing/2014/main" xmlns="" id="{00000000-0008-0000-0700-000086020000}"/>
            </a:ext>
          </a:extLst>
        </xdr:cNvPr>
        <xdr:cNvSpPr/>
      </xdr:nvSpPr>
      <xdr:spPr>
        <a:xfrm>
          <a:off x="12763500" y="134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4740</xdr:rowOff>
    </xdr:from>
    <xdr:ext cx="469744"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2579428" y="135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xmlns="" id="{00000000-0008-0000-07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xmlns="" id="{00000000-0008-0000-07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xmlns="" id="{00000000-0008-0000-07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xmlns="" id="{00000000-0008-0000-07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xmlns="" id="{00000000-0008-0000-07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xmlns="" id="{00000000-0008-0000-07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xmlns="" id="{00000000-0008-0000-07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xmlns="" id="{00000000-0008-0000-07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xmlns="" id="{00000000-0008-0000-07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xmlns=""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a:extLst>
            <a:ext uri="{FF2B5EF4-FFF2-40B4-BE49-F238E27FC236}">
              <a16:creationId xmlns:a16="http://schemas.microsoft.com/office/drawing/2014/main" xmlns="" id="{00000000-0008-0000-07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139370</xdr:rowOff>
    </xdr:from>
    <xdr:to>
      <xdr:col>85</xdr:col>
      <xdr:colOff>126364</xdr:colOff>
      <xdr:row>99</xdr:row>
      <xdr:rowOff>91148</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flipV="1">
          <a:off x="16317595" y="15398420"/>
          <a:ext cx="1269" cy="166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94975</xdr:rowOff>
    </xdr:from>
    <xdr:ext cx="534377" cy="259045"/>
    <xdr:sp macro="" textlink="">
      <xdr:nvSpPr>
        <xdr:cNvPr id="673" name="公債費最小値テキスト">
          <a:extLst>
            <a:ext uri="{FF2B5EF4-FFF2-40B4-BE49-F238E27FC236}">
              <a16:creationId xmlns:a16="http://schemas.microsoft.com/office/drawing/2014/main" xmlns="" id="{00000000-0008-0000-0700-0000A1020000}"/>
            </a:ext>
          </a:extLst>
        </xdr:cNvPr>
        <xdr:cNvSpPr txBox="1"/>
      </xdr:nvSpPr>
      <xdr:spPr>
        <a:xfrm>
          <a:off x="16370300" y="1706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91148</xdr:rowOff>
    </xdr:from>
    <xdr:to>
      <xdr:col>86</xdr:col>
      <xdr:colOff>25400</xdr:colOff>
      <xdr:row>99</xdr:row>
      <xdr:rowOff>91148</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6230600" y="17064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86047</xdr:rowOff>
    </xdr:from>
    <xdr:ext cx="599010" cy="259045"/>
    <xdr:sp macro="" textlink="">
      <xdr:nvSpPr>
        <xdr:cNvPr id="675" name="公債費最大値テキスト">
          <a:extLst>
            <a:ext uri="{FF2B5EF4-FFF2-40B4-BE49-F238E27FC236}">
              <a16:creationId xmlns:a16="http://schemas.microsoft.com/office/drawing/2014/main" xmlns="" id="{00000000-0008-0000-0700-0000A3020000}"/>
            </a:ext>
          </a:extLst>
        </xdr:cNvPr>
        <xdr:cNvSpPr txBox="1"/>
      </xdr:nvSpPr>
      <xdr:spPr>
        <a:xfrm>
          <a:off x="16370300" y="1517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139370</xdr:rowOff>
    </xdr:from>
    <xdr:to>
      <xdr:col>86</xdr:col>
      <xdr:colOff>25400</xdr:colOff>
      <xdr:row>89</xdr:row>
      <xdr:rowOff>139370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6230600" y="1539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23546</xdr:rowOff>
    </xdr:from>
    <xdr:to>
      <xdr:col>85</xdr:col>
      <xdr:colOff>127000</xdr:colOff>
      <xdr:row>95</xdr:row>
      <xdr:rowOff>117387</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flipV="1">
          <a:off x="15481300" y="16311296"/>
          <a:ext cx="838200" cy="9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154754</xdr:rowOff>
    </xdr:from>
    <xdr:ext cx="534377" cy="259045"/>
    <xdr:sp macro="" textlink="">
      <xdr:nvSpPr>
        <xdr:cNvPr id="678" name="公債費平均値テキスト">
          <a:extLst>
            <a:ext uri="{FF2B5EF4-FFF2-40B4-BE49-F238E27FC236}">
              <a16:creationId xmlns:a16="http://schemas.microsoft.com/office/drawing/2014/main" xmlns="" id="{00000000-0008-0000-0700-0000A6020000}"/>
            </a:ext>
          </a:extLst>
        </xdr:cNvPr>
        <xdr:cNvSpPr txBox="1"/>
      </xdr:nvSpPr>
      <xdr:spPr>
        <a:xfrm>
          <a:off x="16370300" y="16271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4877</xdr:rowOff>
    </xdr:from>
    <xdr:to>
      <xdr:col>85</xdr:col>
      <xdr:colOff>177800</xdr:colOff>
      <xdr:row>95</xdr:row>
      <xdr:rowOff>106477</xdr:rowOff>
    </xdr:to>
    <xdr:sp macro="" textlink="">
      <xdr:nvSpPr>
        <xdr:cNvPr id="679" name="フローチャート: 判断 678">
          <a:extLst>
            <a:ext uri="{FF2B5EF4-FFF2-40B4-BE49-F238E27FC236}">
              <a16:creationId xmlns:a16="http://schemas.microsoft.com/office/drawing/2014/main" xmlns="" id="{00000000-0008-0000-0700-0000A7020000}"/>
            </a:ext>
          </a:extLst>
        </xdr:cNvPr>
        <xdr:cNvSpPr/>
      </xdr:nvSpPr>
      <xdr:spPr>
        <a:xfrm>
          <a:off x="16268700" y="162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117387</xdr:rowOff>
    </xdr:from>
    <xdr:to>
      <xdr:col>81</xdr:col>
      <xdr:colOff>50800</xdr:colOff>
      <xdr:row>96</xdr:row>
      <xdr:rowOff>92596</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flipV="1">
          <a:off x="14592300" y="16405137"/>
          <a:ext cx="889000" cy="14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37388</xdr:rowOff>
    </xdr:from>
    <xdr:to>
      <xdr:col>81</xdr:col>
      <xdr:colOff>101600</xdr:colOff>
      <xdr:row>95</xdr:row>
      <xdr:rowOff>138988</xdr:rowOff>
    </xdr:to>
    <xdr:sp macro="" textlink="">
      <xdr:nvSpPr>
        <xdr:cNvPr id="681" name="フローチャート: 判断 680">
          <a:extLst>
            <a:ext uri="{FF2B5EF4-FFF2-40B4-BE49-F238E27FC236}">
              <a16:creationId xmlns:a16="http://schemas.microsoft.com/office/drawing/2014/main" xmlns="" id="{00000000-0008-0000-0700-0000A9020000}"/>
            </a:ext>
          </a:extLst>
        </xdr:cNvPr>
        <xdr:cNvSpPr/>
      </xdr:nvSpPr>
      <xdr:spPr>
        <a:xfrm>
          <a:off x="15430500" y="1632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155515</xdr:rowOff>
    </xdr:from>
    <xdr:ext cx="534377"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5214111" y="1610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92596</xdr:rowOff>
    </xdr:from>
    <xdr:to>
      <xdr:col>76</xdr:col>
      <xdr:colOff>114300</xdr:colOff>
      <xdr:row>97</xdr:row>
      <xdr:rowOff>21070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flipV="1">
          <a:off x="13703300" y="16551796"/>
          <a:ext cx="889000" cy="9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140805</xdr:rowOff>
    </xdr:from>
    <xdr:to>
      <xdr:col>76</xdr:col>
      <xdr:colOff>165100</xdr:colOff>
      <xdr:row>95</xdr:row>
      <xdr:rowOff>70955</xdr:rowOff>
    </xdr:to>
    <xdr:sp macro="" textlink="">
      <xdr:nvSpPr>
        <xdr:cNvPr id="684" name="フローチャート: 判断 683">
          <a:extLst>
            <a:ext uri="{FF2B5EF4-FFF2-40B4-BE49-F238E27FC236}">
              <a16:creationId xmlns:a16="http://schemas.microsoft.com/office/drawing/2014/main" xmlns="" id="{00000000-0008-0000-0700-0000AC020000}"/>
            </a:ext>
          </a:extLst>
        </xdr:cNvPr>
        <xdr:cNvSpPr/>
      </xdr:nvSpPr>
      <xdr:spPr>
        <a:xfrm>
          <a:off x="14541500" y="162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87482</xdr:rowOff>
    </xdr:from>
    <xdr:ext cx="534377"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4325111" y="1603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160553</xdr:rowOff>
    </xdr:from>
    <xdr:to>
      <xdr:col>71</xdr:col>
      <xdr:colOff>177800</xdr:colOff>
      <xdr:row>97</xdr:row>
      <xdr:rowOff>21070</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2814300" y="16619753"/>
          <a:ext cx="889000" cy="3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18504</xdr:rowOff>
    </xdr:from>
    <xdr:to>
      <xdr:col>72</xdr:col>
      <xdr:colOff>38100</xdr:colOff>
      <xdr:row>95</xdr:row>
      <xdr:rowOff>120104</xdr:rowOff>
    </xdr:to>
    <xdr:sp macro="" textlink="">
      <xdr:nvSpPr>
        <xdr:cNvPr id="687" name="フローチャート: 判断 686">
          <a:extLst>
            <a:ext uri="{FF2B5EF4-FFF2-40B4-BE49-F238E27FC236}">
              <a16:creationId xmlns:a16="http://schemas.microsoft.com/office/drawing/2014/main" xmlns="" id="{00000000-0008-0000-0700-0000AF020000}"/>
            </a:ext>
          </a:extLst>
        </xdr:cNvPr>
        <xdr:cNvSpPr/>
      </xdr:nvSpPr>
      <xdr:spPr>
        <a:xfrm>
          <a:off x="13652500" y="163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136631</xdr:rowOff>
    </xdr:from>
    <xdr:ext cx="534377"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3436111" y="16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158483</xdr:rowOff>
    </xdr:from>
    <xdr:to>
      <xdr:col>67</xdr:col>
      <xdr:colOff>101600</xdr:colOff>
      <xdr:row>95</xdr:row>
      <xdr:rowOff>88633</xdr:rowOff>
    </xdr:to>
    <xdr:sp macro="" textlink="">
      <xdr:nvSpPr>
        <xdr:cNvPr id="689" name="フローチャート: 判断 688">
          <a:extLst>
            <a:ext uri="{FF2B5EF4-FFF2-40B4-BE49-F238E27FC236}">
              <a16:creationId xmlns:a16="http://schemas.microsoft.com/office/drawing/2014/main" xmlns="" id="{00000000-0008-0000-0700-0000B1020000}"/>
            </a:ext>
          </a:extLst>
        </xdr:cNvPr>
        <xdr:cNvSpPr/>
      </xdr:nvSpPr>
      <xdr:spPr>
        <a:xfrm>
          <a:off x="12763500" y="162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105160</xdr:rowOff>
    </xdr:from>
    <xdr:ext cx="534377"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2547111" y="1605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144196</xdr:rowOff>
    </xdr:from>
    <xdr:to>
      <xdr:col>85</xdr:col>
      <xdr:colOff>177800</xdr:colOff>
      <xdr:row>95</xdr:row>
      <xdr:rowOff>74346</xdr:rowOff>
    </xdr:to>
    <xdr:sp macro="" textlink="">
      <xdr:nvSpPr>
        <xdr:cNvPr id="696" name="楕円 695">
          <a:extLst>
            <a:ext uri="{FF2B5EF4-FFF2-40B4-BE49-F238E27FC236}">
              <a16:creationId xmlns:a16="http://schemas.microsoft.com/office/drawing/2014/main" xmlns="" id="{00000000-0008-0000-0700-0000B8020000}"/>
            </a:ext>
          </a:extLst>
        </xdr:cNvPr>
        <xdr:cNvSpPr/>
      </xdr:nvSpPr>
      <xdr:spPr>
        <a:xfrm>
          <a:off x="16268700" y="162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167073</xdr:rowOff>
    </xdr:from>
    <xdr:ext cx="534377" cy="259045"/>
    <xdr:sp macro="" textlink="">
      <xdr:nvSpPr>
        <xdr:cNvPr id="697" name="公債費該当値テキスト">
          <a:extLst>
            <a:ext uri="{FF2B5EF4-FFF2-40B4-BE49-F238E27FC236}">
              <a16:creationId xmlns:a16="http://schemas.microsoft.com/office/drawing/2014/main" xmlns="" id="{00000000-0008-0000-0700-0000B9020000}"/>
            </a:ext>
          </a:extLst>
        </xdr:cNvPr>
        <xdr:cNvSpPr txBox="1"/>
      </xdr:nvSpPr>
      <xdr:spPr>
        <a:xfrm>
          <a:off x="16370300" y="1611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66587</xdr:rowOff>
    </xdr:from>
    <xdr:to>
      <xdr:col>81</xdr:col>
      <xdr:colOff>101600</xdr:colOff>
      <xdr:row>95</xdr:row>
      <xdr:rowOff>168187</xdr:rowOff>
    </xdr:to>
    <xdr:sp macro="" textlink="">
      <xdr:nvSpPr>
        <xdr:cNvPr id="698" name="楕円 697">
          <a:extLst>
            <a:ext uri="{FF2B5EF4-FFF2-40B4-BE49-F238E27FC236}">
              <a16:creationId xmlns:a16="http://schemas.microsoft.com/office/drawing/2014/main" xmlns="" id="{00000000-0008-0000-0700-0000BA020000}"/>
            </a:ext>
          </a:extLst>
        </xdr:cNvPr>
        <xdr:cNvSpPr/>
      </xdr:nvSpPr>
      <xdr:spPr>
        <a:xfrm>
          <a:off x="15430500" y="1635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159314</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5214111" y="1644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41796</xdr:rowOff>
    </xdr:from>
    <xdr:to>
      <xdr:col>76</xdr:col>
      <xdr:colOff>165100</xdr:colOff>
      <xdr:row>96</xdr:row>
      <xdr:rowOff>143396</xdr:rowOff>
    </xdr:to>
    <xdr:sp macro="" textlink="">
      <xdr:nvSpPr>
        <xdr:cNvPr id="700" name="楕円 699">
          <a:extLst>
            <a:ext uri="{FF2B5EF4-FFF2-40B4-BE49-F238E27FC236}">
              <a16:creationId xmlns:a16="http://schemas.microsoft.com/office/drawing/2014/main" xmlns="" id="{00000000-0008-0000-0700-0000BC020000}"/>
            </a:ext>
          </a:extLst>
        </xdr:cNvPr>
        <xdr:cNvSpPr/>
      </xdr:nvSpPr>
      <xdr:spPr>
        <a:xfrm>
          <a:off x="14541500" y="165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134523</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4325111" y="1659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141720</xdr:rowOff>
    </xdr:from>
    <xdr:to>
      <xdr:col>72</xdr:col>
      <xdr:colOff>38100</xdr:colOff>
      <xdr:row>97</xdr:row>
      <xdr:rowOff>71870</xdr:rowOff>
    </xdr:to>
    <xdr:sp macro="" textlink="">
      <xdr:nvSpPr>
        <xdr:cNvPr id="702" name="楕円 701">
          <a:extLst>
            <a:ext uri="{FF2B5EF4-FFF2-40B4-BE49-F238E27FC236}">
              <a16:creationId xmlns:a16="http://schemas.microsoft.com/office/drawing/2014/main" xmlns="" id="{00000000-0008-0000-0700-0000BE020000}"/>
            </a:ext>
          </a:extLst>
        </xdr:cNvPr>
        <xdr:cNvSpPr/>
      </xdr:nvSpPr>
      <xdr:spPr>
        <a:xfrm>
          <a:off x="13652500" y="166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62997</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3436111" y="1669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109753</xdr:rowOff>
    </xdr:from>
    <xdr:to>
      <xdr:col>67</xdr:col>
      <xdr:colOff>101600</xdr:colOff>
      <xdr:row>97</xdr:row>
      <xdr:rowOff>39903</xdr:rowOff>
    </xdr:to>
    <xdr:sp macro="" textlink="">
      <xdr:nvSpPr>
        <xdr:cNvPr id="704" name="楕円 703">
          <a:extLst>
            <a:ext uri="{FF2B5EF4-FFF2-40B4-BE49-F238E27FC236}">
              <a16:creationId xmlns:a16="http://schemas.microsoft.com/office/drawing/2014/main" xmlns="" id="{00000000-0008-0000-0700-0000C0020000}"/>
            </a:ext>
          </a:extLst>
        </xdr:cNvPr>
        <xdr:cNvSpPr/>
      </xdr:nvSpPr>
      <xdr:spPr>
        <a:xfrm>
          <a:off x="12763500" y="1656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31030</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2547111" y="1666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xmlns="" id="{00000000-0008-0000-07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xmlns="" id="{00000000-0008-0000-07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xmlns="" id="{00000000-0008-0000-07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7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xmlns="" id="{00000000-0008-0000-07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xmlns="" id="{00000000-0008-0000-07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xmlns="" id="{00000000-0008-0000-07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xmlns="" id="{00000000-0008-0000-07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xmlns=""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148844</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flipV="1">
          <a:off x="22159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諸支出金最小値テキスト">
          <a:extLst>
            <a:ext uri="{FF2B5EF4-FFF2-40B4-BE49-F238E27FC236}">
              <a16:creationId xmlns:a16="http://schemas.microsoft.com/office/drawing/2014/main" xmlns="" id="{00000000-0008-0000-07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95521</xdr:rowOff>
    </xdr:from>
    <xdr:ext cx="469744" cy="259045"/>
    <xdr:sp macro="" textlink="">
      <xdr:nvSpPr>
        <xdr:cNvPr id="732" name="諸支出金最大値テキスト">
          <a:extLst>
            <a:ext uri="{FF2B5EF4-FFF2-40B4-BE49-F238E27FC236}">
              <a16:creationId xmlns:a16="http://schemas.microsoft.com/office/drawing/2014/main" xmlns="" id="{00000000-0008-0000-0700-0000DC020000}"/>
            </a:ext>
          </a:extLst>
        </xdr:cNvPr>
        <xdr:cNvSpPr txBox="1"/>
      </xdr:nvSpPr>
      <xdr:spPr>
        <a:xfrm>
          <a:off x="22212300" y="523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148844</xdr:rowOff>
    </xdr:from>
    <xdr:to>
      <xdr:col>116</xdr:col>
      <xdr:colOff>152400</xdr:colOff>
      <xdr:row>31</xdr:row>
      <xdr:rowOff>148844</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22072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122445</xdr:rowOff>
    </xdr:from>
    <xdr:ext cx="313932" cy="259045"/>
    <xdr:sp macro="" textlink="">
      <xdr:nvSpPr>
        <xdr:cNvPr id="735" name="諸支出金平均値テキスト">
          <a:extLst>
            <a:ext uri="{FF2B5EF4-FFF2-40B4-BE49-F238E27FC236}">
              <a16:creationId xmlns:a16="http://schemas.microsoft.com/office/drawing/2014/main" xmlns="" id="{00000000-0008-0000-0700-0000DF020000}"/>
            </a:ext>
          </a:extLst>
        </xdr:cNvPr>
        <xdr:cNvSpPr txBox="1"/>
      </xdr:nvSpPr>
      <xdr:spPr>
        <a:xfrm>
          <a:off x="22212300" y="64660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99568</xdr:rowOff>
    </xdr:from>
    <xdr:to>
      <xdr:col>116</xdr:col>
      <xdr:colOff>114300</xdr:colOff>
      <xdr:row>39</xdr:row>
      <xdr:rowOff>29718</xdr:rowOff>
    </xdr:to>
    <xdr:sp macro="" textlink="">
      <xdr:nvSpPr>
        <xdr:cNvPr id="736" name="フローチャート: 判断 735">
          <a:extLst>
            <a:ext uri="{FF2B5EF4-FFF2-40B4-BE49-F238E27FC236}">
              <a16:creationId xmlns:a16="http://schemas.microsoft.com/office/drawing/2014/main" xmlns="" id="{00000000-0008-0000-0700-0000E0020000}"/>
            </a:ext>
          </a:extLst>
        </xdr:cNvPr>
        <xdr:cNvSpPr/>
      </xdr:nvSpPr>
      <xdr:spPr>
        <a:xfrm>
          <a:off x="22110700" y="661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132334</xdr:rowOff>
    </xdr:from>
    <xdr:to>
      <xdr:col>112</xdr:col>
      <xdr:colOff>38100</xdr:colOff>
      <xdr:row>39</xdr:row>
      <xdr:rowOff>62484</xdr:rowOff>
    </xdr:to>
    <xdr:sp macro="" textlink="">
      <xdr:nvSpPr>
        <xdr:cNvPr id="738" name="フローチャート: 判断 737">
          <a:extLst>
            <a:ext uri="{FF2B5EF4-FFF2-40B4-BE49-F238E27FC236}">
              <a16:creationId xmlns:a16="http://schemas.microsoft.com/office/drawing/2014/main" xmlns="" id="{00000000-0008-0000-0700-0000E2020000}"/>
            </a:ext>
          </a:extLst>
        </xdr:cNvPr>
        <xdr:cNvSpPr/>
      </xdr:nvSpPr>
      <xdr:spPr>
        <a:xfrm>
          <a:off x="21272500" y="6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79011</xdr:rowOff>
    </xdr:from>
    <xdr:ext cx="313932"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21166333" y="64226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144526</xdr:rowOff>
    </xdr:from>
    <xdr:to>
      <xdr:col>107</xdr:col>
      <xdr:colOff>101600</xdr:colOff>
      <xdr:row>39</xdr:row>
      <xdr:rowOff>74676</xdr:rowOff>
    </xdr:to>
    <xdr:sp macro="" textlink="">
      <xdr:nvSpPr>
        <xdr:cNvPr id="741" name="フローチャート: 判断 740">
          <a:extLst>
            <a:ext uri="{FF2B5EF4-FFF2-40B4-BE49-F238E27FC236}">
              <a16:creationId xmlns:a16="http://schemas.microsoft.com/office/drawing/2014/main" xmlns="" id="{00000000-0008-0000-0700-0000E5020000}"/>
            </a:ext>
          </a:extLst>
        </xdr:cNvPr>
        <xdr:cNvSpPr/>
      </xdr:nvSpPr>
      <xdr:spPr>
        <a:xfrm>
          <a:off x="20383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91203</xdr:rowOff>
    </xdr:from>
    <xdr:ext cx="313932"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20277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146050</xdr:rowOff>
    </xdr:from>
    <xdr:to>
      <xdr:col>102</xdr:col>
      <xdr:colOff>165100</xdr:colOff>
      <xdr:row>39</xdr:row>
      <xdr:rowOff>76200</xdr:rowOff>
    </xdr:to>
    <xdr:sp macro="" textlink="">
      <xdr:nvSpPr>
        <xdr:cNvPr id="744" name="フローチャート: 判断 743">
          <a:extLst>
            <a:ext uri="{FF2B5EF4-FFF2-40B4-BE49-F238E27FC236}">
              <a16:creationId xmlns:a16="http://schemas.microsoft.com/office/drawing/2014/main" xmlns="" id="{00000000-0008-0000-0700-0000E8020000}"/>
            </a:ext>
          </a:extLst>
        </xdr:cNvPr>
        <xdr:cNvSpPr/>
      </xdr:nvSpPr>
      <xdr:spPr>
        <a:xfrm>
          <a:off x="19494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92727</xdr:rowOff>
    </xdr:from>
    <xdr:ext cx="313932"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9388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38608</xdr:rowOff>
    </xdr:from>
    <xdr:to>
      <xdr:col>98</xdr:col>
      <xdr:colOff>38100</xdr:colOff>
      <xdr:row>38</xdr:row>
      <xdr:rowOff>140208</xdr:rowOff>
    </xdr:to>
    <xdr:sp macro="" textlink="">
      <xdr:nvSpPr>
        <xdr:cNvPr id="746" name="フローチャート: 判断 745">
          <a:extLst>
            <a:ext uri="{FF2B5EF4-FFF2-40B4-BE49-F238E27FC236}">
              <a16:creationId xmlns:a16="http://schemas.microsoft.com/office/drawing/2014/main" xmlns="" id="{00000000-0008-0000-0700-0000EA020000}"/>
            </a:ext>
          </a:extLst>
        </xdr:cNvPr>
        <xdr:cNvSpPr/>
      </xdr:nvSpPr>
      <xdr:spPr>
        <a:xfrm>
          <a:off x="18605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156735</xdr:rowOff>
    </xdr:from>
    <xdr:ext cx="378565"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8467017" y="63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xmlns="" id="{00000000-0008-0000-07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諸支出金該当値テキスト">
          <a:extLst>
            <a:ext uri="{FF2B5EF4-FFF2-40B4-BE49-F238E27FC236}">
              <a16:creationId xmlns:a16="http://schemas.microsoft.com/office/drawing/2014/main" xmlns="" id="{00000000-0008-0000-0700-0000F2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xmlns="" id="{00000000-0008-0000-07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xmlns="" id="{00000000-0008-0000-07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xmlns="" id="{00000000-0008-0000-07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xmlns=""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xmlns=""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xmlns=""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xmlns=""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xmlns=""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xmlns=""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xmlns=""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xmlns=""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xmlns=""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xmlns=""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xmlns=""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xmlns=""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xmlns=""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xmlns=""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xmlns=""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xmlns=""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xmlns=""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xmlns=""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xmlns=""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xmlns=""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xmlns=""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xmlns=""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xmlns=""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・人口が微減傾向である中で、全体的に各費目の数値は類似団体とほぼ同じ又は低い水準で推移している。</a:t>
          </a:r>
        </a:p>
        <a:p>
          <a:r>
            <a:rPr kumimoji="1" lang="ja-JP" altLang="en-US" sz="1300">
              <a:latin typeface="ＭＳ Ｐゴシック" panose="020B0600070205080204" pitchFamily="50" charset="-128"/>
              <a:ea typeface="ＭＳ Ｐゴシック" panose="020B0600070205080204" pitchFamily="50" charset="-128"/>
            </a:rPr>
            <a:t>・議会費の大きな増加は、議事録作成支援システム導入によるものである。</a:t>
          </a:r>
        </a:p>
        <a:p>
          <a:r>
            <a:rPr kumimoji="1" lang="ja-JP" altLang="en-US" sz="1300">
              <a:latin typeface="ＭＳ Ｐゴシック" panose="020B0600070205080204" pitchFamily="50" charset="-128"/>
              <a:ea typeface="ＭＳ Ｐゴシック" panose="020B0600070205080204" pitchFamily="50" charset="-128"/>
            </a:rPr>
            <a:t>・総務費の大きな減少は、新型コロナウイルス感染症対策特別定額給付金事業の終了によるものである。</a:t>
          </a:r>
        </a:p>
        <a:p>
          <a:r>
            <a:rPr kumimoji="1" lang="ja-JP" altLang="en-US" sz="1300">
              <a:latin typeface="ＭＳ Ｐゴシック" panose="020B0600070205080204" pitchFamily="50" charset="-128"/>
              <a:ea typeface="ＭＳ Ｐゴシック" panose="020B0600070205080204" pitchFamily="50" charset="-128"/>
            </a:rPr>
            <a:t>・民生費の大きな増加は、子育て世帯への臨時特別給付金等の実施によるものである。</a:t>
          </a:r>
        </a:p>
        <a:p>
          <a:r>
            <a:rPr kumimoji="1" lang="ja-JP" altLang="en-US" sz="1300">
              <a:latin typeface="ＭＳ Ｐゴシック" panose="020B0600070205080204" pitchFamily="50" charset="-128"/>
              <a:ea typeface="ＭＳ Ｐゴシック" panose="020B0600070205080204" pitchFamily="50" charset="-128"/>
            </a:rPr>
            <a:t>・消防費においては、防災行政無線デジタル化更新事業（約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億円）終了により前年度から減少している。</a:t>
          </a:r>
        </a:p>
        <a:p>
          <a:r>
            <a:rPr kumimoji="1" lang="ja-JP" altLang="en-US" sz="1300">
              <a:latin typeface="ＭＳ Ｐゴシック" panose="020B0600070205080204" pitchFamily="50" charset="-128"/>
              <a:ea typeface="ＭＳ Ｐゴシック" panose="020B0600070205080204" pitchFamily="50" charset="-128"/>
            </a:rPr>
            <a:t>・大型事業に伴う起債の償還が開始し、公債費が高い水準で推移することが今後数年続くため、引き続き財政措置の有利な起債選択を行い、後年度への実質負担をできるだけ軽減できるよう適正な起債管理に努め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熊本県氷川町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年度までは交付税の合併算定替終了に備えるため、歳出抑制による歳計剰余金を積極的に積み立ててきたものであるが、令和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年度においては取崩額が積立額を約</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億円上回った。本基金は合併算定替終了に備える目的であることから、より一層効率的な管理に努める必要がある。</a:t>
          </a:r>
        </a:p>
        <a:p>
          <a:r>
            <a:rPr kumimoji="1" lang="ja-JP" altLang="en-US" sz="1200">
              <a:latin typeface="ＭＳ ゴシック" pitchFamily="49" charset="-128"/>
              <a:ea typeface="ＭＳ ゴシック" pitchFamily="49" charset="-128"/>
            </a:rPr>
            <a:t>■実質収支額</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歳出全般の抑制等を図っており概ね良好で、引き続き適正な財政運営に努める。</a:t>
          </a:r>
        </a:p>
        <a:p>
          <a:r>
            <a:rPr kumimoji="1" lang="ja-JP" altLang="en-US" sz="1200">
              <a:latin typeface="ＭＳ ゴシック" pitchFamily="49" charset="-128"/>
              <a:ea typeface="ＭＳ ゴシック" pitchFamily="49" charset="-128"/>
            </a:rPr>
            <a:t>■実質単年度収支</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単年度収支が前年度に比べ約</a:t>
          </a:r>
          <a:r>
            <a:rPr kumimoji="1" lang="en-US" altLang="ja-JP" sz="1200">
              <a:latin typeface="ＭＳ ゴシック" pitchFamily="49" charset="-128"/>
              <a:ea typeface="ＭＳ ゴシック" pitchFamily="49" charset="-128"/>
            </a:rPr>
            <a:t>5.6</a:t>
          </a:r>
          <a:r>
            <a:rPr kumimoji="1" lang="ja-JP" altLang="en-US" sz="1200">
              <a:latin typeface="ＭＳ ゴシック" pitchFamily="49" charset="-128"/>
              <a:ea typeface="ＭＳ ゴシック" pitchFamily="49" charset="-128"/>
            </a:rPr>
            <a:t>億円増加したが積立金の減少により実質単年度収支は</a:t>
          </a:r>
          <a:r>
            <a:rPr kumimoji="1" lang="en-US" altLang="ja-JP" sz="1200">
              <a:latin typeface="ＭＳ ゴシック" pitchFamily="49" charset="-128"/>
              <a:ea typeface="ＭＳ ゴシック" pitchFamily="49" charset="-128"/>
            </a:rPr>
            <a:t>+0.52</a:t>
          </a:r>
          <a:r>
            <a:rPr kumimoji="1" lang="ja-JP" altLang="en-US" sz="1200">
              <a:latin typeface="ＭＳ ゴシック" pitchFamily="49" charset="-128"/>
              <a:ea typeface="ＭＳ ゴシック" pitchFamily="49" charset="-128"/>
            </a:rPr>
            <a:t>億円となった。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熊本県氷川町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及び関連会計全てにおいて赤字は生じていない。一般会計からの繰出金については、国民健康保険事業及び介護保険事業は減少しているが、下水道事業及び後期高齢者医療事業は前年度に比べ増加しており、一般会計に対する負担は大きくなっている。各会計においても、事業を検証し、使用料や税等の額の見直し（適正化）等による自主財源の確保など、事業の健全化に繋がる施策に早急に取り組んで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xmlns=""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xmlns=""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79</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80</v>
      </c>
      <c r="C2" s="179"/>
      <c r="D2" s="180"/>
    </row>
    <row r="3" spans="1:119" ht="18.75" customHeight="1" thickBot="1" x14ac:dyDescent="0.2">
      <c r="A3" s="178"/>
      <c r="B3" s="595" t="s">
        <v>81</v>
      </c>
      <c r="C3" s="596"/>
      <c r="D3" s="596"/>
      <c r="E3" s="597"/>
      <c r="F3" s="597"/>
      <c r="G3" s="597"/>
      <c r="H3" s="597"/>
      <c r="I3" s="597"/>
      <c r="J3" s="597"/>
      <c r="K3" s="597"/>
      <c r="L3" s="597" t="s">
        <v>82</v>
      </c>
      <c r="M3" s="597"/>
      <c r="N3" s="597"/>
      <c r="O3" s="597"/>
      <c r="P3" s="597"/>
      <c r="Q3" s="597"/>
      <c r="R3" s="600"/>
      <c r="S3" s="600"/>
      <c r="T3" s="600"/>
      <c r="U3" s="600"/>
      <c r="V3" s="601"/>
      <c r="W3" s="491" t="s">
        <v>83</v>
      </c>
      <c r="X3" s="492"/>
      <c r="Y3" s="492"/>
      <c r="Z3" s="492"/>
      <c r="AA3" s="492"/>
      <c r="AB3" s="596"/>
      <c r="AC3" s="600" t="s">
        <v>84</v>
      </c>
      <c r="AD3" s="492"/>
      <c r="AE3" s="492"/>
      <c r="AF3" s="492"/>
      <c r="AG3" s="492"/>
      <c r="AH3" s="492"/>
      <c r="AI3" s="492"/>
      <c r="AJ3" s="492"/>
      <c r="AK3" s="492"/>
      <c r="AL3" s="562"/>
      <c r="AM3" s="491" t="s">
        <v>85</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86</v>
      </c>
      <c r="BO3" s="492"/>
      <c r="BP3" s="492"/>
      <c r="BQ3" s="492"/>
      <c r="BR3" s="492"/>
      <c r="BS3" s="492"/>
      <c r="BT3" s="492"/>
      <c r="BU3" s="562"/>
      <c r="BV3" s="491" t="s">
        <v>87</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88</v>
      </c>
      <c r="CU3" s="492"/>
      <c r="CV3" s="492"/>
      <c r="CW3" s="492"/>
      <c r="CX3" s="492"/>
      <c r="CY3" s="492"/>
      <c r="CZ3" s="492"/>
      <c r="DA3" s="562"/>
      <c r="DB3" s="491" t="s">
        <v>89</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8"/>
      <c r="AN4" s="448"/>
      <c r="AO4" s="448"/>
      <c r="AP4" s="448"/>
      <c r="AQ4" s="448"/>
      <c r="AR4" s="448"/>
      <c r="AS4" s="448"/>
      <c r="AT4" s="448"/>
      <c r="AU4" s="448"/>
      <c r="AV4" s="448"/>
      <c r="AW4" s="448"/>
      <c r="AX4" s="603"/>
      <c r="AY4" s="414" t="s">
        <v>90</v>
      </c>
      <c r="AZ4" s="415"/>
      <c r="BA4" s="415"/>
      <c r="BB4" s="415"/>
      <c r="BC4" s="415"/>
      <c r="BD4" s="415"/>
      <c r="BE4" s="415"/>
      <c r="BF4" s="415"/>
      <c r="BG4" s="415"/>
      <c r="BH4" s="415"/>
      <c r="BI4" s="415"/>
      <c r="BJ4" s="415"/>
      <c r="BK4" s="415"/>
      <c r="BL4" s="415"/>
      <c r="BM4" s="416"/>
      <c r="BN4" s="417">
        <v>8047123</v>
      </c>
      <c r="BO4" s="418"/>
      <c r="BP4" s="418"/>
      <c r="BQ4" s="418"/>
      <c r="BR4" s="418"/>
      <c r="BS4" s="418"/>
      <c r="BT4" s="418"/>
      <c r="BU4" s="419"/>
      <c r="BV4" s="417">
        <v>8899043</v>
      </c>
      <c r="BW4" s="418"/>
      <c r="BX4" s="418"/>
      <c r="BY4" s="418"/>
      <c r="BZ4" s="418"/>
      <c r="CA4" s="418"/>
      <c r="CB4" s="418"/>
      <c r="CC4" s="419"/>
      <c r="CD4" s="588" t="s">
        <v>91</v>
      </c>
      <c r="CE4" s="589"/>
      <c r="CF4" s="589"/>
      <c r="CG4" s="589"/>
      <c r="CH4" s="589"/>
      <c r="CI4" s="589"/>
      <c r="CJ4" s="589"/>
      <c r="CK4" s="589"/>
      <c r="CL4" s="589"/>
      <c r="CM4" s="589"/>
      <c r="CN4" s="589"/>
      <c r="CO4" s="589"/>
      <c r="CP4" s="589"/>
      <c r="CQ4" s="589"/>
      <c r="CR4" s="589"/>
      <c r="CS4" s="590"/>
      <c r="CT4" s="591">
        <v>15.5</v>
      </c>
      <c r="CU4" s="592"/>
      <c r="CV4" s="592"/>
      <c r="CW4" s="592"/>
      <c r="CX4" s="592"/>
      <c r="CY4" s="592"/>
      <c r="CZ4" s="592"/>
      <c r="DA4" s="593"/>
      <c r="DB4" s="591">
        <v>9.8000000000000007</v>
      </c>
      <c r="DC4" s="592"/>
      <c r="DD4" s="592"/>
      <c r="DE4" s="592"/>
      <c r="DF4" s="592"/>
      <c r="DG4" s="592"/>
      <c r="DH4" s="592"/>
      <c r="DI4" s="593"/>
    </row>
    <row r="5" spans="1:119" ht="18.75" customHeight="1" x14ac:dyDescent="0.15">
      <c r="A5" s="178"/>
      <c r="B5" s="598"/>
      <c r="C5" s="449"/>
      <c r="D5" s="449"/>
      <c r="E5" s="599"/>
      <c r="F5" s="599"/>
      <c r="G5" s="599"/>
      <c r="H5" s="599"/>
      <c r="I5" s="599"/>
      <c r="J5" s="599"/>
      <c r="K5" s="599"/>
      <c r="L5" s="599"/>
      <c r="M5" s="599"/>
      <c r="N5" s="599"/>
      <c r="O5" s="599"/>
      <c r="P5" s="599"/>
      <c r="Q5" s="599"/>
      <c r="R5" s="447"/>
      <c r="S5" s="447"/>
      <c r="T5" s="447"/>
      <c r="U5" s="447"/>
      <c r="V5" s="602"/>
      <c r="W5" s="518"/>
      <c r="X5" s="448"/>
      <c r="Y5" s="448"/>
      <c r="Z5" s="448"/>
      <c r="AA5" s="448"/>
      <c r="AB5" s="449"/>
      <c r="AC5" s="447"/>
      <c r="AD5" s="448"/>
      <c r="AE5" s="448"/>
      <c r="AF5" s="448"/>
      <c r="AG5" s="448"/>
      <c r="AH5" s="448"/>
      <c r="AI5" s="448"/>
      <c r="AJ5" s="448"/>
      <c r="AK5" s="448"/>
      <c r="AL5" s="603"/>
      <c r="AM5" s="481" t="s">
        <v>92</v>
      </c>
      <c r="AN5" s="396"/>
      <c r="AO5" s="396"/>
      <c r="AP5" s="396"/>
      <c r="AQ5" s="396"/>
      <c r="AR5" s="396"/>
      <c r="AS5" s="396"/>
      <c r="AT5" s="397"/>
      <c r="AU5" s="469" t="s">
        <v>93</v>
      </c>
      <c r="AV5" s="470"/>
      <c r="AW5" s="470"/>
      <c r="AX5" s="470"/>
      <c r="AY5" s="402" t="s">
        <v>94</v>
      </c>
      <c r="AZ5" s="403"/>
      <c r="BA5" s="403"/>
      <c r="BB5" s="403"/>
      <c r="BC5" s="403"/>
      <c r="BD5" s="403"/>
      <c r="BE5" s="403"/>
      <c r="BF5" s="403"/>
      <c r="BG5" s="403"/>
      <c r="BH5" s="403"/>
      <c r="BI5" s="403"/>
      <c r="BJ5" s="403"/>
      <c r="BK5" s="403"/>
      <c r="BL5" s="403"/>
      <c r="BM5" s="404"/>
      <c r="BN5" s="422">
        <v>7346109</v>
      </c>
      <c r="BO5" s="423"/>
      <c r="BP5" s="423"/>
      <c r="BQ5" s="423"/>
      <c r="BR5" s="423"/>
      <c r="BS5" s="423"/>
      <c r="BT5" s="423"/>
      <c r="BU5" s="424"/>
      <c r="BV5" s="422">
        <v>8474841</v>
      </c>
      <c r="BW5" s="423"/>
      <c r="BX5" s="423"/>
      <c r="BY5" s="423"/>
      <c r="BZ5" s="423"/>
      <c r="CA5" s="423"/>
      <c r="CB5" s="423"/>
      <c r="CC5" s="424"/>
      <c r="CD5" s="431" t="s">
        <v>95</v>
      </c>
      <c r="CE5" s="376"/>
      <c r="CF5" s="376"/>
      <c r="CG5" s="376"/>
      <c r="CH5" s="376"/>
      <c r="CI5" s="376"/>
      <c r="CJ5" s="376"/>
      <c r="CK5" s="376"/>
      <c r="CL5" s="376"/>
      <c r="CM5" s="376"/>
      <c r="CN5" s="376"/>
      <c r="CO5" s="376"/>
      <c r="CP5" s="376"/>
      <c r="CQ5" s="376"/>
      <c r="CR5" s="376"/>
      <c r="CS5" s="432"/>
      <c r="CT5" s="392">
        <v>95.5</v>
      </c>
      <c r="CU5" s="393"/>
      <c r="CV5" s="393"/>
      <c r="CW5" s="393"/>
      <c r="CX5" s="393"/>
      <c r="CY5" s="393"/>
      <c r="CZ5" s="393"/>
      <c r="DA5" s="394"/>
      <c r="DB5" s="392">
        <v>98.7</v>
      </c>
      <c r="DC5" s="393"/>
      <c r="DD5" s="393"/>
      <c r="DE5" s="393"/>
      <c r="DF5" s="393"/>
      <c r="DG5" s="393"/>
      <c r="DH5" s="393"/>
      <c r="DI5" s="394"/>
    </row>
    <row r="6" spans="1:119" ht="18.75" customHeight="1" x14ac:dyDescent="0.15">
      <c r="A6" s="178"/>
      <c r="B6" s="568" t="s">
        <v>96</v>
      </c>
      <c r="C6" s="446"/>
      <c r="D6" s="446"/>
      <c r="E6" s="569"/>
      <c r="F6" s="569"/>
      <c r="G6" s="569"/>
      <c r="H6" s="569"/>
      <c r="I6" s="569"/>
      <c r="J6" s="569"/>
      <c r="K6" s="569"/>
      <c r="L6" s="569" t="s">
        <v>97</v>
      </c>
      <c r="M6" s="569"/>
      <c r="N6" s="569"/>
      <c r="O6" s="569"/>
      <c r="P6" s="569"/>
      <c r="Q6" s="569"/>
      <c r="R6" s="444"/>
      <c r="S6" s="444"/>
      <c r="T6" s="444"/>
      <c r="U6" s="444"/>
      <c r="V6" s="575"/>
      <c r="W6" s="503" t="s">
        <v>98</v>
      </c>
      <c r="X6" s="445"/>
      <c r="Y6" s="445"/>
      <c r="Z6" s="445"/>
      <c r="AA6" s="445"/>
      <c r="AB6" s="446"/>
      <c r="AC6" s="580" t="s">
        <v>99</v>
      </c>
      <c r="AD6" s="581"/>
      <c r="AE6" s="581"/>
      <c r="AF6" s="581"/>
      <c r="AG6" s="581"/>
      <c r="AH6" s="581"/>
      <c r="AI6" s="581"/>
      <c r="AJ6" s="581"/>
      <c r="AK6" s="581"/>
      <c r="AL6" s="582"/>
      <c r="AM6" s="481" t="s">
        <v>100</v>
      </c>
      <c r="AN6" s="396"/>
      <c r="AO6" s="396"/>
      <c r="AP6" s="396"/>
      <c r="AQ6" s="396"/>
      <c r="AR6" s="396"/>
      <c r="AS6" s="396"/>
      <c r="AT6" s="397"/>
      <c r="AU6" s="469" t="s">
        <v>101</v>
      </c>
      <c r="AV6" s="470"/>
      <c r="AW6" s="470"/>
      <c r="AX6" s="470"/>
      <c r="AY6" s="402" t="s">
        <v>102</v>
      </c>
      <c r="AZ6" s="403"/>
      <c r="BA6" s="403"/>
      <c r="BB6" s="403"/>
      <c r="BC6" s="403"/>
      <c r="BD6" s="403"/>
      <c r="BE6" s="403"/>
      <c r="BF6" s="403"/>
      <c r="BG6" s="403"/>
      <c r="BH6" s="403"/>
      <c r="BI6" s="403"/>
      <c r="BJ6" s="403"/>
      <c r="BK6" s="403"/>
      <c r="BL6" s="403"/>
      <c r="BM6" s="404"/>
      <c r="BN6" s="422">
        <v>701014</v>
      </c>
      <c r="BO6" s="423"/>
      <c r="BP6" s="423"/>
      <c r="BQ6" s="423"/>
      <c r="BR6" s="423"/>
      <c r="BS6" s="423"/>
      <c r="BT6" s="423"/>
      <c r="BU6" s="424"/>
      <c r="BV6" s="422">
        <v>424202</v>
      </c>
      <c r="BW6" s="423"/>
      <c r="BX6" s="423"/>
      <c r="BY6" s="423"/>
      <c r="BZ6" s="423"/>
      <c r="CA6" s="423"/>
      <c r="CB6" s="423"/>
      <c r="CC6" s="424"/>
      <c r="CD6" s="431" t="s">
        <v>103</v>
      </c>
      <c r="CE6" s="376"/>
      <c r="CF6" s="376"/>
      <c r="CG6" s="376"/>
      <c r="CH6" s="376"/>
      <c r="CI6" s="376"/>
      <c r="CJ6" s="376"/>
      <c r="CK6" s="376"/>
      <c r="CL6" s="376"/>
      <c r="CM6" s="376"/>
      <c r="CN6" s="376"/>
      <c r="CO6" s="376"/>
      <c r="CP6" s="376"/>
      <c r="CQ6" s="376"/>
      <c r="CR6" s="376"/>
      <c r="CS6" s="432"/>
      <c r="CT6" s="565">
        <v>98.1</v>
      </c>
      <c r="CU6" s="566"/>
      <c r="CV6" s="566"/>
      <c r="CW6" s="566"/>
      <c r="CX6" s="566"/>
      <c r="CY6" s="566"/>
      <c r="CZ6" s="566"/>
      <c r="DA6" s="567"/>
      <c r="DB6" s="565">
        <v>101.7</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81" t="s">
        <v>104</v>
      </c>
      <c r="AN7" s="396"/>
      <c r="AO7" s="396"/>
      <c r="AP7" s="396"/>
      <c r="AQ7" s="396"/>
      <c r="AR7" s="396"/>
      <c r="AS7" s="396"/>
      <c r="AT7" s="397"/>
      <c r="AU7" s="469" t="s">
        <v>101</v>
      </c>
      <c r="AV7" s="470"/>
      <c r="AW7" s="470"/>
      <c r="AX7" s="470"/>
      <c r="AY7" s="402" t="s">
        <v>105</v>
      </c>
      <c r="AZ7" s="403"/>
      <c r="BA7" s="403"/>
      <c r="BB7" s="403"/>
      <c r="BC7" s="403"/>
      <c r="BD7" s="403"/>
      <c r="BE7" s="403"/>
      <c r="BF7" s="403"/>
      <c r="BG7" s="403"/>
      <c r="BH7" s="403"/>
      <c r="BI7" s="403"/>
      <c r="BJ7" s="403"/>
      <c r="BK7" s="403"/>
      <c r="BL7" s="403"/>
      <c r="BM7" s="404"/>
      <c r="BN7" s="422">
        <v>30335</v>
      </c>
      <c r="BO7" s="423"/>
      <c r="BP7" s="423"/>
      <c r="BQ7" s="423"/>
      <c r="BR7" s="423"/>
      <c r="BS7" s="423"/>
      <c r="BT7" s="423"/>
      <c r="BU7" s="424"/>
      <c r="BV7" s="422">
        <v>13892</v>
      </c>
      <c r="BW7" s="423"/>
      <c r="BX7" s="423"/>
      <c r="BY7" s="423"/>
      <c r="BZ7" s="423"/>
      <c r="CA7" s="423"/>
      <c r="CB7" s="423"/>
      <c r="CC7" s="424"/>
      <c r="CD7" s="431" t="s">
        <v>106</v>
      </c>
      <c r="CE7" s="376"/>
      <c r="CF7" s="376"/>
      <c r="CG7" s="376"/>
      <c r="CH7" s="376"/>
      <c r="CI7" s="376"/>
      <c r="CJ7" s="376"/>
      <c r="CK7" s="376"/>
      <c r="CL7" s="376"/>
      <c r="CM7" s="376"/>
      <c r="CN7" s="376"/>
      <c r="CO7" s="376"/>
      <c r="CP7" s="376"/>
      <c r="CQ7" s="376"/>
      <c r="CR7" s="376"/>
      <c r="CS7" s="432"/>
      <c r="CT7" s="422">
        <v>4332750</v>
      </c>
      <c r="CU7" s="423"/>
      <c r="CV7" s="423"/>
      <c r="CW7" s="423"/>
      <c r="CX7" s="423"/>
      <c r="CY7" s="423"/>
      <c r="CZ7" s="423"/>
      <c r="DA7" s="424"/>
      <c r="DB7" s="422">
        <v>4179894</v>
      </c>
      <c r="DC7" s="423"/>
      <c r="DD7" s="423"/>
      <c r="DE7" s="423"/>
      <c r="DF7" s="423"/>
      <c r="DG7" s="423"/>
      <c r="DH7" s="423"/>
      <c r="DI7" s="424"/>
    </row>
    <row r="8" spans="1:119" ht="18.75" customHeight="1" thickBot="1" x14ac:dyDescent="0.2">
      <c r="A8" s="178"/>
      <c r="B8" s="573"/>
      <c r="C8" s="504"/>
      <c r="D8" s="504"/>
      <c r="E8" s="574"/>
      <c r="F8" s="574"/>
      <c r="G8" s="574"/>
      <c r="H8" s="574"/>
      <c r="I8" s="574"/>
      <c r="J8" s="574"/>
      <c r="K8" s="574"/>
      <c r="L8" s="574"/>
      <c r="M8" s="574"/>
      <c r="N8" s="574"/>
      <c r="O8" s="574"/>
      <c r="P8" s="574"/>
      <c r="Q8" s="574"/>
      <c r="R8" s="578"/>
      <c r="S8" s="578"/>
      <c r="T8" s="578"/>
      <c r="U8" s="578"/>
      <c r="V8" s="579"/>
      <c r="W8" s="493"/>
      <c r="X8" s="494"/>
      <c r="Y8" s="494"/>
      <c r="Z8" s="494"/>
      <c r="AA8" s="494"/>
      <c r="AB8" s="504"/>
      <c r="AC8" s="585"/>
      <c r="AD8" s="586"/>
      <c r="AE8" s="586"/>
      <c r="AF8" s="586"/>
      <c r="AG8" s="586"/>
      <c r="AH8" s="586"/>
      <c r="AI8" s="586"/>
      <c r="AJ8" s="586"/>
      <c r="AK8" s="586"/>
      <c r="AL8" s="587"/>
      <c r="AM8" s="481" t="s">
        <v>107</v>
      </c>
      <c r="AN8" s="396"/>
      <c r="AO8" s="396"/>
      <c r="AP8" s="396"/>
      <c r="AQ8" s="396"/>
      <c r="AR8" s="396"/>
      <c r="AS8" s="396"/>
      <c r="AT8" s="397"/>
      <c r="AU8" s="469" t="s">
        <v>108</v>
      </c>
      <c r="AV8" s="470"/>
      <c r="AW8" s="470"/>
      <c r="AX8" s="470"/>
      <c r="AY8" s="402" t="s">
        <v>109</v>
      </c>
      <c r="AZ8" s="403"/>
      <c r="BA8" s="403"/>
      <c r="BB8" s="403"/>
      <c r="BC8" s="403"/>
      <c r="BD8" s="403"/>
      <c r="BE8" s="403"/>
      <c r="BF8" s="403"/>
      <c r="BG8" s="403"/>
      <c r="BH8" s="403"/>
      <c r="BI8" s="403"/>
      <c r="BJ8" s="403"/>
      <c r="BK8" s="403"/>
      <c r="BL8" s="403"/>
      <c r="BM8" s="404"/>
      <c r="BN8" s="422">
        <v>670679</v>
      </c>
      <c r="BO8" s="423"/>
      <c r="BP8" s="423"/>
      <c r="BQ8" s="423"/>
      <c r="BR8" s="423"/>
      <c r="BS8" s="423"/>
      <c r="BT8" s="423"/>
      <c r="BU8" s="424"/>
      <c r="BV8" s="422">
        <v>410310</v>
      </c>
      <c r="BW8" s="423"/>
      <c r="BX8" s="423"/>
      <c r="BY8" s="423"/>
      <c r="BZ8" s="423"/>
      <c r="CA8" s="423"/>
      <c r="CB8" s="423"/>
      <c r="CC8" s="424"/>
      <c r="CD8" s="431" t="s">
        <v>110</v>
      </c>
      <c r="CE8" s="376"/>
      <c r="CF8" s="376"/>
      <c r="CG8" s="376"/>
      <c r="CH8" s="376"/>
      <c r="CI8" s="376"/>
      <c r="CJ8" s="376"/>
      <c r="CK8" s="376"/>
      <c r="CL8" s="376"/>
      <c r="CM8" s="376"/>
      <c r="CN8" s="376"/>
      <c r="CO8" s="376"/>
      <c r="CP8" s="376"/>
      <c r="CQ8" s="376"/>
      <c r="CR8" s="376"/>
      <c r="CS8" s="432"/>
      <c r="CT8" s="525">
        <v>0.28000000000000003</v>
      </c>
      <c r="CU8" s="526"/>
      <c r="CV8" s="526"/>
      <c r="CW8" s="526"/>
      <c r="CX8" s="526"/>
      <c r="CY8" s="526"/>
      <c r="CZ8" s="526"/>
      <c r="DA8" s="527"/>
      <c r="DB8" s="525">
        <v>0.28999999999999998</v>
      </c>
      <c r="DC8" s="526"/>
      <c r="DD8" s="526"/>
      <c r="DE8" s="526"/>
      <c r="DF8" s="526"/>
      <c r="DG8" s="526"/>
      <c r="DH8" s="526"/>
      <c r="DI8" s="527"/>
    </row>
    <row r="9" spans="1:119" ht="18.75" customHeight="1" thickBot="1" x14ac:dyDescent="0.2">
      <c r="A9" s="178"/>
      <c r="B9" s="554" t="s">
        <v>111</v>
      </c>
      <c r="C9" s="555"/>
      <c r="D9" s="555"/>
      <c r="E9" s="555"/>
      <c r="F9" s="555"/>
      <c r="G9" s="555"/>
      <c r="H9" s="555"/>
      <c r="I9" s="555"/>
      <c r="J9" s="555"/>
      <c r="K9" s="475"/>
      <c r="L9" s="556" t="s">
        <v>112</v>
      </c>
      <c r="M9" s="557"/>
      <c r="N9" s="557"/>
      <c r="O9" s="557"/>
      <c r="P9" s="557"/>
      <c r="Q9" s="558"/>
      <c r="R9" s="559">
        <v>11094</v>
      </c>
      <c r="S9" s="560"/>
      <c r="T9" s="560"/>
      <c r="U9" s="560"/>
      <c r="V9" s="561"/>
      <c r="W9" s="491" t="s">
        <v>113</v>
      </c>
      <c r="X9" s="492"/>
      <c r="Y9" s="492"/>
      <c r="Z9" s="492"/>
      <c r="AA9" s="492"/>
      <c r="AB9" s="492"/>
      <c r="AC9" s="492"/>
      <c r="AD9" s="492"/>
      <c r="AE9" s="492"/>
      <c r="AF9" s="492"/>
      <c r="AG9" s="492"/>
      <c r="AH9" s="492"/>
      <c r="AI9" s="492"/>
      <c r="AJ9" s="492"/>
      <c r="AK9" s="492"/>
      <c r="AL9" s="562"/>
      <c r="AM9" s="481" t="s">
        <v>114</v>
      </c>
      <c r="AN9" s="396"/>
      <c r="AO9" s="396"/>
      <c r="AP9" s="396"/>
      <c r="AQ9" s="396"/>
      <c r="AR9" s="396"/>
      <c r="AS9" s="396"/>
      <c r="AT9" s="397"/>
      <c r="AU9" s="469" t="s">
        <v>101</v>
      </c>
      <c r="AV9" s="470"/>
      <c r="AW9" s="470"/>
      <c r="AX9" s="470"/>
      <c r="AY9" s="402" t="s">
        <v>115</v>
      </c>
      <c r="AZ9" s="403"/>
      <c r="BA9" s="403"/>
      <c r="BB9" s="403"/>
      <c r="BC9" s="403"/>
      <c r="BD9" s="403"/>
      <c r="BE9" s="403"/>
      <c r="BF9" s="403"/>
      <c r="BG9" s="403"/>
      <c r="BH9" s="403"/>
      <c r="BI9" s="403"/>
      <c r="BJ9" s="403"/>
      <c r="BK9" s="403"/>
      <c r="BL9" s="403"/>
      <c r="BM9" s="404"/>
      <c r="BN9" s="422">
        <v>260369</v>
      </c>
      <c r="BO9" s="423"/>
      <c r="BP9" s="423"/>
      <c r="BQ9" s="423"/>
      <c r="BR9" s="423"/>
      <c r="BS9" s="423"/>
      <c r="BT9" s="423"/>
      <c r="BU9" s="424"/>
      <c r="BV9" s="422">
        <v>118806</v>
      </c>
      <c r="BW9" s="423"/>
      <c r="BX9" s="423"/>
      <c r="BY9" s="423"/>
      <c r="BZ9" s="423"/>
      <c r="CA9" s="423"/>
      <c r="CB9" s="423"/>
      <c r="CC9" s="424"/>
      <c r="CD9" s="431" t="s">
        <v>116</v>
      </c>
      <c r="CE9" s="376"/>
      <c r="CF9" s="376"/>
      <c r="CG9" s="376"/>
      <c r="CH9" s="376"/>
      <c r="CI9" s="376"/>
      <c r="CJ9" s="376"/>
      <c r="CK9" s="376"/>
      <c r="CL9" s="376"/>
      <c r="CM9" s="376"/>
      <c r="CN9" s="376"/>
      <c r="CO9" s="376"/>
      <c r="CP9" s="376"/>
      <c r="CQ9" s="376"/>
      <c r="CR9" s="376"/>
      <c r="CS9" s="432"/>
      <c r="CT9" s="392">
        <v>16.899999999999999</v>
      </c>
      <c r="CU9" s="393"/>
      <c r="CV9" s="393"/>
      <c r="CW9" s="393"/>
      <c r="CX9" s="393"/>
      <c r="CY9" s="393"/>
      <c r="CZ9" s="393"/>
      <c r="DA9" s="394"/>
      <c r="DB9" s="392">
        <v>16.2</v>
      </c>
      <c r="DC9" s="393"/>
      <c r="DD9" s="393"/>
      <c r="DE9" s="393"/>
      <c r="DF9" s="393"/>
      <c r="DG9" s="393"/>
      <c r="DH9" s="393"/>
      <c r="DI9" s="394"/>
    </row>
    <row r="10" spans="1:119" ht="18.75" customHeight="1" thickBot="1" x14ac:dyDescent="0.2">
      <c r="A10" s="178"/>
      <c r="B10" s="554"/>
      <c r="C10" s="555"/>
      <c r="D10" s="555"/>
      <c r="E10" s="555"/>
      <c r="F10" s="555"/>
      <c r="G10" s="555"/>
      <c r="H10" s="555"/>
      <c r="I10" s="555"/>
      <c r="J10" s="555"/>
      <c r="K10" s="475"/>
      <c r="L10" s="395" t="s">
        <v>117</v>
      </c>
      <c r="M10" s="396"/>
      <c r="N10" s="396"/>
      <c r="O10" s="396"/>
      <c r="P10" s="396"/>
      <c r="Q10" s="397"/>
      <c r="R10" s="398">
        <v>11994</v>
      </c>
      <c r="S10" s="399"/>
      <c r="T10" s="399"/>
      <c r="U10" s="399"/>
      <c r="V10" s="401"/>
      <c r="W10" s="563"/>
      <c r="X10" s="373"/>
      <c r="Y10" s="373"/>
      <c r="Z10" s="373"/>
      <c r="AA10" s="373"/>
      <c r="AB10" s="373"/>
      <c r="AC10" s="373"/>
      <c r="AD10" s="373"/>
      <c r="AE10" s="373"/>
      <c r="AF10" s="373"/>
      <c r="AG10" s="373"/>
      <c r="AH10" s="373"/>
      <c r="AI10" s="373"/>
      <c r="AJ10" s="373"/>
      <c r="AK10" s="373"/>
      <c r="AL10" s="564"/>
      <c r="AM10" s="481" t="s">
        <v>118</v>
      </c>
      <c r="AN10" s="396"/>
      <c r="AO10" s="396"/>
      <c r="AP10" s="396"/>
      <c r="AQ10" s="396"/>
      <c r="AR10" s="396"/>
      <c r="AS10" s="396"/>
      <c r="AT10" s="397"/>
      <c r="AU10" s="469" t="s">
        <v>119</v>
      </c>
      <c r="AV10" s="470"/>
      <c r="AW10" s="470"/>
      <c r="AX10" s="470"/>
      <c r="AY10" s="402" t="s">
        <v>120</v>
      </c>
      <c r="AZ10" s="403"/>
      <c r="BA10" s="403"/>
      <c r="BB10" s="403"/>
      <c r="BC10" s="403"/>
      <c r="BD10" s="403"/>
      <c r="BE10" s="403"/>
      <c r="BF10" s="403"/>
      <c r="BG10" s="403"/>
      <c r="BH10" s="403"/>
      <c r="BI10" s="403"/>
      <c r="BJ10" s="403"/>
      <c r="BK10" s="403"/>
      <c r="BL10" s="403"/>
      <c r="BM10" s="404"/>
      <c r="BN10" s="422">
        <v>211556</v>
      </c>
      <c r="BO10" s="423"/>
      <c r="BP10" s="423"/>
      <c r="BQ10" s="423"/>
      <c r="BR10" s="423"/>
      <c r="BS10" s="423"/>
      <c r="BT10" s="423"/>
      <c r="BU10" s="424"/>
      <c r="BV10" s="422">
        <v>151587</v>
      </c>
      <c r="BW10" s="423"/>
      <c r="BX10" s="423"/>
      <c r="BY10" s="423"/>
      <c r="BZ10" s="423"/>
      <c r="CA10" s="423"/>
      <c r="CB10" s="423"/>
      <c r="CC10" s="424"/>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5"/>
      <c r="L11" s="377" t="s">
        <v>122</v>
      </c>
      <c r="M11" s="378"/>
      <c r="N11" s="378"/>
      <c r="O11" s="378"/>
      <c r="P11" s="378"/>
      <c r="Q11" s="379"/>
      <c r="R11" s="551" t="s">
        <v>123</v>
      </c>
      <c r="S11" s="552"/>
      <c r="T11" s="552"/>
      <c r="U11" s="552"/>
      <c r="V11" s="553"/>
      <c r="W11" s="563"/>
      <c r="X11" s="373"/>
      <c r="Y11" s="373"/>
      <c r="Z11" s="373"/>
      <c r="AA11" s="373"/>
      <c r="AB11" s="373"/>
      <c r="AC11" s="373"/>
      <c r="AD11" s="373"/>
      <c r="AE11" s="373"/>
      <c r="AF11" s="373"/>
      <c r="AG11" s="373"/>
      <c r="AH11" s="373"/>
      <c r="AI11" s="373"/>
      <c r="AJ11" s="373"/>
      <c r="AK11" s="373"/>
      <c r="AL11" s="564"/>
      <c r="AM11" s="481" t="s">
        <v>124</v>
      </c>
      <c r="AN11" s="396"/>
      <c r="AO11" s="396"/>
      <c r="AP11" s="396"/>
      <c r="AQ11" s="396"/>
      <c r="AR11" s="396"/>
      <c r="AS11" s="396"/>
      <c r="AT11" s="397"/>
      <c r="AU11" s="469" t="s">
        <v>101</v>
      </c>
      <c r="AV11" s="470"/>
      <c r="AW11" s="470"/>
      <c r="AX11" s="470"/>
      <c r="AY11" s="402" t="s">
        <v>125</v>
      </c>
      <c r="AZ11" s="403"/>
      <c r="BA11" s="403"/>
      <c r="BB11" s="403"/>
      <c r="BC11" s="403"/>
      <c r="BD11" s="403"/>
      <c r="BE11" s="403"/>
      <c r="BF11" s="403"/>
      <c r="BG11" s="403"/>
      <c r="BH11" s="403"/>
      <c r="BI11" s="403"/>
      <c r="BJ11" s="403"/>
      <c r="BK11" s="403"/>
      <c r="BL11" s="403"/>
      <c r="BM11" s="404"/>
      <c r="BN11" s="422">
        <v>0</v>
      </c>
      <c r="BO11" s="423"/>
      <c r="BP11" s="423"/>
      <c r="BQ11" s="423"/>
      <c r="BR11" s="423"/>
      <c r="BS11" s="423"/>
      <c r="BT11" s="423"/>
      <c r="BU11" s="424"/>
      <c r="BV11" s="422">
        <v>0</v>
      </c>
      <c r="BW11" s="423"/>
      <c r="BX11" s="423"/>
      <c r="BY11" s="423"/>
      <c r="BZ11" s="423"/>
      <c r="CA11" s="423"/>
      <c r="CB11" s="423"/>
      <c r="CC11" s="424"/>
      <c r="CD11" s="431" t="s">
        <v>126</v>
      </c>
      <c r="CE11" s="376"/>
      <c r="CF11" s="376"/>
      <c r="CG11" s="376"/>
      <c r="CH11" s="376"/>
      <c r="CI11" s="376"/>
      <c r="CJ11" s="376"/>
      <c r="CK11" s="376"/>
      <c r="CL11" s="376"/>
      <c r="CM11" s="376"/>
      <c r="CN11" s="376"/>
      <c r="CO11" s="376"/>
      <c r="CP11" s="376"/>
      <c r="CQ11" s="376"/>
      <c r="CR11" s="376"/>
      <c r="CS11" s="432"/>
      <c r="CT11" s="525" t="s">
        <v>127</v>
      </c>
      <c r="CU11" s="526"/>
      <c r="CV11" s="526"/>
      <c r="CW11" s="526"/>
      <c r="CX11" s="526"/>
      <c r="CY11" s="526"/>
      <c r="CZ11" s="526"/>
      <c r="DA11" s="527"/>
      <c r="DB11" s="525" t="s">
        <v>127</v>
      </c>
      <c r="DC11" s="526"/>
      <c r="DD11" s="526"/>
      <c r="DE11" s="526"/>
      <c r="DF11" s="526"/>
      <c r="DG11" s="526"/>
      <c r="DH11" s="526"/>
      <c r="DI11" s="527"/>
    </row>
    <row r="12" spans="1:119" ht="18.75" customHeight="1" x14ac:dyDescent="0.15">
      <c r="A12" s="178"/>
      <c r="B12" s="528" t="s">
        <v>128</v>
      </c>
      <c r="C12" s="529"/>
      <c r="D12" s="529"/>
      <c r="E12" s="529"/>
      <c r="F12" s="529"/>
      <c r="G12" s="529"/>
      <c r="H12" s="529"/>
      <c r="I12" s="529"/>
      <c r="J12" s="529"/>
      <c r="K12" s="530"/>
      <c r="L12" s="537" t="s">
        <v>129</v>
      </c>
      <c r="M12" s="538"/>
      <c r="N12" s="538"/>
      <c r="O12" s="538"/>
      <c r="P12" s="538"/>
      <c r="Q12" s="539"/>
      <c r="R12" s="540">
        <v>11334</v>
      </c>
      <c r="S12" s="541"/>
      <c r="T12" s="541"/>
      <c r="U12" s="541"/>
      <c r="V12" s="542"/>
      <c r="W12" s="543" t="s">
        <v>1</v>
      </c>
      <c r="X12" s="470"/>
      <c r="Y12" s="470"/>
      <c r="Z12" s="470"/>
      <c r="AA12" s="470"/>
      <c r="AB12" s="544"/>
      <c r="AC12" s="545" t="s">
        <v>130</v>
      </c>
      <c r="AD12" s="546"/>
      <c r="AE12" s="546"/>
      <c r="AF12" s="546"/>
      <c r="AG12" s="547"/>
      <c r="AH12" s="545" t="s">
        <v>131</v>
      </c>
      <c r="AI12" s="546"/>
      <c r="AJ12" s="546"/>
      <c r="AK12" s="546"/>
      <c r="AL12" s="548"/>
      <c r="AM12" s="481" t="s">
        <v>132</v>
      </c>
      <c r="AN12" s="396"/>
      <c r="AO12" s="396"/>
      <c r="AP12" s="396"/>
      <c r="AQ12" s="396"/>
      <c r="AR12" s="396"/>
      <c r="AS12" s="396"/>
      <c r="AT12" s="397"/>
      <c r="AU12" s="469" t="s">
        <v>93</v>
      </c>
      <c r="AV12" s="470"/>
      <c r="AW12" s="470"/>
      <c r="AX12" s="470"/>
      <c r="AY12" s="402" t="s">
        <v>133</v>
      </c>
      <c r="AZ12" s="403"/>
      <c r="BA12" s="403"/>
      <c r="BB12" s="403"/>
      <c r="BC12" s="403"/>
      <c r="BD12" s="403"/>
      <c r="BE12" s="403"/>
      <c r="BF12" s="403"/>
      <c r="BG12" s="403"/>
      <c r="BH12" s="403"/>
      <c r="BI12" s="403"/>
      <c r="BJ12" s="403"/>
      <c r="BK12" s="403"/>
      <c r="BL12" s="403"/>
      <c r="BM12" s="404"/>
      <c r="BN12" s="422">
        <v>449242</v>
      </c>
      <c r="BO12" s="423"/>
      <c r="BP12" s="423"/>
      <c r="BQ12" s="423"/>
      <c r="BR12" s="423"/>
      <c r="BS12" s="423"/>
      <c r="BT12" s="423"/>
      <c r="BU12" s="424"/>
      <c r="BV12" s="422">
        <v>450000</v>
      </c>
      <c r="BW12" s="423"/>
      <c r="BX12" s="423"/>
      <c r="BY12" s="423"/>
      <c r="BZ12" s="423"/>
      <c r="CA12" s="423"/>
      <c r="CB12" s="423"/>
      <c r="CC12" s="424"/>
      <c r="CD12" s="431" t="s">
        <v>134</v>
      </c>
      <c r="CE12" s="376"/>
      <c r="CF12" s="376"/>
      <c r="CG12" s="376"/>
      <c r="CH12" s="376"/>
      <c r="CI12" s="376"/>
      <c r="CJ12" s="376"/>
      <c r="CK12" s="376"/>
      <c r="CL12" s="376"/>
      <c r="CM12" s="376"/>
      <c r="CN12" s="376"/>
      <c r="CO12" s="376"/>
      <c r="CP12" s="376"/>
      <c r="CQ12" s="376"/>
      <c r="CR12" s="376"/>
      <c r="CS12" s="432"/>
      <c r="CT12" s="525" t="s">
        <v>135</v>
      </c>
      <c r="CU12" s="526"/>
      <c r="CV12" s="526"/>
      <c r="CW12" s="526"/>
      <c r="CX12" s="526"/>
      <c r="CY12" s="526"/>
      <c r="CZ12" s="526"/>
      <c r="DA12" s="527"/>
      <c r="DB12" s="525" t="s">
        <v>135</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12" t="s">
        <v>136</v>
      </c>
      <c r="N13" s="513"/>
      <c r="O13" s="513"/>
      <c r="P13" s="513"/>
      <c r="Q13" s="514"/>
      <c r="R13" s="515">
        <v>11154</v>
      </c>
      <c r="S13" s="516"/>
      <c r="T13" s="516"/>
      <c r="U13" s="516"/>
      <c r="V13" s="517"/>
      <c r="W13" s="503" t="s">
        <v>137</v>
      </c>
      <c r="X13" s="445"/>
      <c r="Y13" s="445"/>
      <c r="Z13" s="445"/>
      <c r="AA13" s="445"/>
      <c r="AB13" s="446"/>
      <c r="AC13" s="398">
        <v>1526</v>
      </c>
      <c r="AD13" s="399"/>
      <c r="AE13" s="399"/>
      <c r="AF13" s="399"/>
      <c r="AG13" s="400"/>
      <c r="AH13" s="398">
        <v>1603</v>
      </c>
      <c r="AI13" s="399"/>
      <c r="AJ13" s="399"/>
      <c r="AK13" s="399"/>
      <c r="AL13" s="401"/>
      <c r="AM13" s="481" t="s">
        <v>138</v>
      </c>
      <c r="AN13" s="396"/>
      <c r="AO13" s="396"/>
      <c r="AP13" s="396"/>
      <c r="AQ13" s="396"/>
      <c r="AR13" s="396"/>
      <c r="AS13" s="396"/>
      <c r="AT13" s="397"/>
      <c r="AU13" s="469" t="s">
        <v>139</v>
      </c>
      <c r="AV13" s="470"/>
      <c r="AW13" s="470"/>
      <c r="AX13" s="470"/>
      <c r="AY13" s="402" t="s">
        <v>140</v>
      </c>
      <c r="AZ13" s="403"/>
      <c r="BA13" s="403"/>
      <c r="BB13" s="403"/>
      <c r="BC13" s="403"/>
      <c r="BD13" s="403"/>
      <c r="BE13" s="403"/>
      <c r="BF13" s="403"/>
      <c r="BG13" s="403"/>
      <c r="BH13" s="403"/>
      <c r="BI13" s="403"/>
      <c r="BJ13" s="403"/>
      <c r="BK13" s="403"/>
      <c r="BL13" s="403"/>
      <c r="BM13" s="404"/>
      <c r="BN13" s="422">
        <v>22683</v>
      </c>
      <c r="BO13" s="423"/>
      <c r="BP13" s="423"/>
      <c r="BQ13" s="423"/>
      <c r="BR13" s="423"/>
      <c r="BS13" s="423"/>
      <c r="BT13" s="423"/>
      <c r="BU13" s="424"/>
      <c r="BV13" s="422">
        <v>-179607</v>
      </c>
      <c r="BW13" s="423"/>
      <c r="BX13" s="423"/>
      <c r="BY13" s="423"/>
      <c r="BZ13" s="423"/>
      <c r="CA13" s="423"/>
      <c r="CB13" s="423"/>
      <c r="CC13" s="424"/>
      <c r="CD13" s="431" t="s">
        <v>141</v>
      </c>
      <c r="CE13" s="376"/>
      <c r="CF13" s="376"/>
      <c r="CG13" s="376"/>
      <c r="CH13" s="376"/>
      <c r="CI13" s="376"/>
      <c r="CJ13" s="376"/>
      <c r="CK13" s="376"/>
      <c r="CL13" s="376"/>
      <c r="CM13" s="376"/>
      <c r="CN13" s="376"/>
      <c r="CO13" s="376"/>
      <c r="CP13" s="376"/>
      <c r="CQ13" s="376"/>
      <c r="CR13" s="376"/>
      <c r="CS13" s="432"/>
      <c r="CT13" s="392">
        <v>10.5</v>
      </c>
      <c r="CU13" s="393"/>
      <c r="CV13" s="393"/>
      <c r="CW13" s="393"/>
      <c r="CX13" s="393"/>
      <c r="CY13" s="393"/>
      <c r="CZ13" s="393"/>
      <c r="DA13" s="394"/>
      <c r="DB13" s="392">
        <v>8</v>
      </c>
      <c r="DC13" s="393"/>
      <c r="DD13" s="393"/>
      <c r="DE13" s="393"/>
      <c r="DF13" s="393"/>
      <c r="DG13" s="393"/>
      <c r="DH13" s="393"/>
      <c r="DI13" s="394"/>
    </row>
    <row r="14" spans="1:119" ht="18.75" customHeight="1" thickBot="1" x14ac:dyDescent="0.2">
      <c r="A14" s="178"/>
      <c r="B14" s="531"/>
      <c r="C14" s="532"/>
      <c r="D14" s="532"/>
      <c r="E14" s="532"/>
      <c r="F14" s="532"/>
      <c r="G14" s="532"/>
      <c r="H14" s="532"/>
      <c r="I14" s="532"/>
      <c r="J14" s="532"/>
      <c r="K14" s="533"/>
      <c r="L14" s="505" t="s">
        <v>142</v>
      </c>
      <c r="M14" s="549"/>
      <c r="N14" s="549"/>
      <c r="O14" s="549"/>
      <c r="P14" s="549"/>
      <c r="Q14" s="550"/>
      <c r="R14" s="515">
        <v>11551</v>
      </c>
      <c r="S14" s="516"/>
      <c r="T14" s="516"/>
      <c r="U14" s="516"/>
      <c r="V14" s="517"/>
      <c r="W14" s="518"/>
      <c r="X14" s="448"/>
      <c r="Y14" s="448"/>
      <c r="Z14" s="448"/>
      <c r="AA14" s="448"/>
      <c r="AB14" s="449"/>
      <c r="AC14" s="508">
        <v>28.1</v>
      </c>
      <c r="AD14" s="509"/>
      <c r="AE14" s="509"/>
      <c r="AF14" s="509"/>
      <c r="AG14" s="510"/>
      <c r="AH14" s="508">
        <v>27.4</v>
      </c>
      <c r="AI14" s="509"/>
      <c r="AJ14" s="509"/>
      <c r="AK14" s="509"/>
      <c r="AL14" s="511"/>
      <c r="AM14" s="481"/>
      <c r="AN14" s="396"/>
      <c r="AO14" s="396"/>
      <c r="AP14" s="396"/>
      <c r="AQ14" s="396"/>
      <c r="AR14" s="396"/>
      <c r="AS14" s="396"/>
      <c r="AT14" s="397"/>
      <c r="AU14" s="469"/>
      <c r="AV14" s="470"/>
      <c r="AW14" s="470"/>
      <c r="AX14" s="470"/>
      <c r="AY14" s="402"/>
      <c r="AZ14" s="403"/>
      <c r="BA14" s="403"/>
      <c r="BB14" s="403"/>
      <c r="BC14" s="403"/>
      <c r="BD14" s="403"/>
      <c r="BE14" s="403"/>
      <c r="BF14" s="403"/>
      <c r="BG14" s="403"/>
      <c r="BH14" s="403"/>
      <c r="BI14" s="403"/>
      <c r="BJ14" s="403"/>
      <c r="BK14" s="403"/>
      <c r="BL14" s="403"/>
      <c r="BM14" s="404"/>
      <c r="BN14" s="422"/>
      <c r="BO14" s="423"/>
      <c r="BP14" s="423"/>
      <c r="BQ14" s="423"/>
      <c r="BR14" s="423"/>
      <c r="BS14" s="423"/>
      <c r="BT14" s="423"/>
      <c r="BU14" s="424"/>
      <c r="BV14" s="422"/>
      <c r="BW14" s="423"/>
      <c r="BX14" s="423"/>
      <c r="BY14" s="423"/>
      <c r="BZ14" s="423"/>
      <c r="CA14" s="423"/>
      <c r="CB14" s="423"/>
      <c r="CC14" s="424"/>
      <c r="CD14" s="428" t="s">
        <v>143</v>
      </c>
      <c r="CE14" s="429"/>
      <c r="CF14" s="429"/>
      <c r="CG14" s="429"/>
      <c r="CH14" s="429"/>
      <c r="CI14" s="429"/>
      <c r="CJ14" s="429"/>
      <c r="CK14" s="429"/>
      <c r="CL14" s="429"/>
      <c r="CM14" s="429"/>
      <c r="CN14" s="429"/>
      <c r="CO14" s="429"/>
      <c r="CP14" s="429"/>
      <c r="CQ14" s="429"/>
      <c r="CR14" s="429"/>
      <c r="CS14" s="430"/>
      <c r="CT14" s="519">
        <v>35.1</v>
      </c>
      <c r="CU14" s="520"/>
      <c r="CV14" s="520"/>
      <c r="CW14" s="520"/>
      <c r="CX14" s="520"/>
      <c r="CY14" s="520"/>
      <c r="CZ14" s="520"/>
      <c r="DA14" s="521"/>
      <c r="DB14" s="519">
        <v>44.2</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12" t="s">
        <v>136</v>
      </c>
      <c r="N15" s="513"/>
      <c r="O15" s="513"/>
      <c r="P15" s="513"/>
      <c r="Q15" s="514"/>
      <c r="R15" s="515">
        <v>11364</v>
      </c>
      <c r="S15" s="516"/>
      <c r="T15" s="516"/>
      <c r="U15" s="516"/>
      <c r="V15" s="517"/>
      <c r="W15" s="503" t="s">
        <v>144</v>
      </c>
      <c r="X15" s="445"/>
      <c r="Y15" s="445"/>
      <c r="Z15" s="445"/>
      <c r="AA15" s="445"/>
      <c r="AB15" s="446"/>
      <c r="AC15" s="398">
        <v>1033</v>
      </c>
      <c r="AD15" s="399"/>
      <c r="AE15" s="399"/>
      <c r="AF15" s="399"/>
      <c r="AG15" s="400"/>
      <c r="AH15" s="398">
        <v>1096</v>
      </c>
      <c r="AI15" s="399"/>
      <c r="AJ15" s="399"/>
      <c r="AK15" s="399"/>
      <c r="AL15" s="401"/>
      <c r="AM15" s="481"/>
      <c r="AN15" s="396"/>
      <c r="AO15" s="396"/>
      <c r="AP15" s="396"/>
      <c r="AQ15" s="396"/>
      <c r="AR15" s="396"/>
      <c r="AS15" s="396"/>
      <c r="AT15" s="397"/>
      <c r="AU15" s="469"/>
      <c r="AV15" s="470"/>
      <c r="AW15" s="470"/>
      <c r="AX15" s="470"/>
      <c r="AY15" s="414" t="s">
        <v>145</v>
      </c>
      <c r="AZ15" s="415"/>
      <c r="BA15" s="415"/>
      <c r="BB15" s="415"/>
      <c r="BC15" s="415"/>
      <c r="BD15" s="415"/>
      <c r="BE15" s="415"/>
      <c r="BF15" s="415"/>
      <c r="BG15" s="415"/>
      <c r="BH15" s="415"/>
      <c r="BI15" s="415"/>
      <c r="BJ15" s="415"/>
      <c r="BK15" s="415"/>
      <c r="BL15" s="415"/>
      <c r="BM15" s="416"/>
      <c r="BN15" s="417">
        <v>1056275</v>
      </c>
      <c r="BO15" s="418"/>
      <c r="BP15" s="418"/>
      <c r="BQ15" s="418"/>
      <c r="BR15" s="418"/>
      <c r="BS15" s="418"/>
      <c r="BT15" s="418"/>
      <c r="BU15" s="419"/>
      <c r="BV15" s="417">
        <v>1084040</v>
      </c>
      <c r="BW15" s="418"/>
      <c r="BX15" s="418"/>
      <c r="BY15" s="418"/>
      <c r="BZ15" s="418"/>
      <c r="CA15" s="418"/>
      <c r="CB15" s="418"/>
      <c r="CC15" s="419"/>
      <c r="CD15" s="522" t="s">
        <v>146</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505" t="s">
        <v>147</v>
      </c>
      <c r="M16" s="506"/>
      <c r="N16" s="506"/>
      <c r="O16" s="506"/>
      <c r="P16" s="506"/>
      <c r="Q16" s="507"/>
      <c r="R16" s="500" t="s">
        <v>148</v>
      </c>
      <c r="S16" s="501"/>
      <c r="T16" s="501"/>
      <c r="U16" s="501"/>
      <c r="V16" s="502"/>
      <c r="W16" s="518"/>
      <c r="X16" s="448"/>
      <c r="Y16" s="448"/>
      <c r="Z16" s="448"/>
      <c r="AA16" s="448"/>
      <c r="AB16" s="449"/>
      <c r="AC16" s="508">
        <v>19</v>
      </c>
      <c r="AD16" s="509"/>
      <c r="AE16" s="509"/>
      <c r="AF16" s="509"/>
      <c r="AG16" s="510"/>
      <c r="AH16" s="508">
        <v>18.8</v>
      </c>
      <c r="AI16" s="509"/>
      <c r="AJ16" s="509"/>
      <c r="AK16" s="509"/>
      <c r="AL16" s="511"/>
      <c r="AM16" s="481"/>
      <c r="AN16" s="396"/>
      <c r="AO16" s="396"/>
      <c r="AP16" s="396"/>
      <c r="AQ16" s="396"/>
      <c r="AR16" s="396"/>
      <c r="AS16" s="396"/>
      <c r="AT16" s="397"/>
      <c r="AU16" s="469"/>
      <c r="AV16" s="470"/>
      <c r="AW16" s="470"/>
      <c r="AX16" s="470"/>
      <c r="AY16" s="402" t="s">
        <v>149</v>
      </c>
      <c r="AZ16" s="403"/>
      <c r="BA16" s="403"/>
      <c r="BB16" s="403"/>
      <c r="BC16" s="403"/>
      <c r="BD16" s="403"/>
      <c r="BE16" s="403"/>
      <c r="BF16" s="403"/>
      <c r="BG16" s="403"/>
      <c r="BH16" s="403"/>
      <c r="BI16" s="403"/>
      <c r="BJ16" s="403"/>
      <c r="BK16" s="403"/>
      <c r="BL16" s="403"/>
      <c r="BM16" s="404"/>
      <c r="BN16" s="422">
        <v>3960609</v>
      </c>
      <c r="BO16" s="423"/>
      <c r="BP16" s="423"/>
      <c r="BQ16" s="423"/>
      <c r="BR16" s="423"/>
      <c r="BS16" s="423"/>
      <c r="BT16" s="423"/>
      <c r="BU16" s="424"/>
      <c r="BV16" s="422">
        <v>3769464</v>
      </c>
      <c r="BW16" s="423"/>
      <c r="BX16" s="423"/>
      <c r="BY16" s="423"/>
      <c r="BZ16" s="423"/>
      <c r="CA16" s="423"/>
      <c r="CB16" s="423"/>
      <c r="CC16" s="424"/>
      <c r="CD16" s="191"/>
      <c r="CE16" s="420"/>
      <c r="CF16" s="420"/>
      <c r="CG16" s="420"/>
      <c r="CH16" s="420"/>
      <c r="CI16" s="420"/>
      <c r="CJ16" s="420"/>
      <c r="CK16" s="420"/>
      <c r="CL16" s="420"/>
      <c r="CM16" s="420"/>
      <c r="CN16" s="420"/>
      <c r="CO16" s="420"/>
      <c r="CP16" s="420"/>
      <c r="CQ16" s="420"/>
      <c r="CR16" s="420"/>
      <c r="CS16" s="421"/>
      <c r="CT16" s="392"/>
      <c r="CU16" s="393"/>
      <c r="CV16" s="393"/>
      <c r="CW16" s="393"/>
      <c r="CX16" s="393"/>
      <c r="CY16" s="393"/>
      <c r="CZ16" s="393"/>
      <c r="DA16" s="394"/>
      <c r="DB16" s="392"/>
      <c r="DC16" s="393"/>
      <c r="DD16" s="393"/>
      <c r="DE16" s="393"/>
      <c r="DF16" s="393"/>
      <c r="DG16" s="393"/>
      <c r="DH16" s="393"/>
      <c r="DI16" s="394"/>
    </row>
    <row r="17" spans="1:113" ht="18.75" customHeight="1" thickBot="1" x14ac:dyDescent="0.2">
      <c r="A17" s="178"/>
      <c r="B17" s="534"/>
      <c r="C17" s="535"/>
      <c r="D17" s="535"/>
      <c r="E17" s="535"/>
      <c r="F17" s="535"/>
      <c r="G17" s="535"/>
      <c r="H17" s="535"/>
      <c r="I17" s="535"/>
      <c r="J17" s="535"/>
      <c r="K17" s="536"/>
      <c r="L17" s="192"/>
      <c r="M17" s="497" t="s">
        <v>150</v>
      </c>
      <c r="N17" s="498"/>
      <c r="O17" s="498"/>
      <c r="P17" s="498"/>
      <c r="Q17" s="499"/>
      <c r="R17" s="500" t="s">
        <v>151</v>
      </c>
      <c r="S17" s="501"/>
      <c r="T17" s="501"/>
      <c r="U17" s="501"/>
      <c r="V17" s="502"/>
      <c r="W17" s="503" t="s">
        <v>152</v>
      </c>
      <c r="X17" s="445"/>
      <c r="Y17" s="445"/>
      <c r="Z17" s="445"/>
      <c r="AA17" s="445"/>
      <c r="AB17" s="446"/>
      <c r="AC17" s="398">
        <v>2875</v>
      </c>
      <c r="AD17" s="399"/>
      <c r="AE17" s="399"/>
      <c r="AF17" s="399"/>
      <c r="AG17" s="400"/>
      <c r="AH17" s="398">
        <v>3141</v>
      </c>
      <c r="AI17" s="399"/>
      <c r="AJ17" s="399"/>
      <c r="AK17" s="399"/>
      <c r="AL17" s="401"/>
      <c r="AM17" s="481"/>
      <c r="AN17" s="396"/>
      <c r="AO17" s="396"/>
      <c r="AP17" s="396"/>
      <c r="AQ17" s="396"/>
      <c r="AR17" s="396"/>
      <c r="AS17" s="396"/>
      <c r="AT17" s="397"/>
      <c r="AU17" s="469"/>
      <c r="AV17" s="470"/>
      <c r="AW17" s="470"/>
      <c r="AX17" s="470"/>
      <c r="AY17" s="402" t="s">
        <v>153</v>
      </c>
      <c r="AZ17" s="403"/>
      <c r="BA17" s="403"/>
      <c r="BB17" s="403"/>
      <c r="BC17" s="403"/>
      <c r="BD17" s="403"/>
      <c r="BE17" s="403"/>
      <c r="BF17" s="403"/>
      <c r="BG17" s="403"/>
      <c r="BH17" s="403"/>
      <c r="BI17" s="403"/>
      <c r="BJ17" s="403"/>
      <c r="BK17" s="403"/>
      <c r="BL17" s="403"/>
      <c r="BM17" s="404"/>
      <c r="BN17" s="422">
        <v>1308021</v>
      </c>
      <c r="BO17" s="423"/>
      <c r="BP17" s="423"/>
      <c r="BQ17" s="423"/>
      <c r="BR17" s="423"/>
      <c r="BS17" s="423"/>
      <c r="BT17" s="423"/>
      <c r="BU17" s="424"/>
      <c r="BV17" s="422">
        <v>1342880</v>
      </c>
      <c r="BW17" s="423"/>
      <c r="BX17" s="423"/>
      <c r="BY17" s="423"/>
      <c r="BZ17" s="423"/>
      <c r="CA17" s="423"/>
      <c r="CB17" s="423"/>
      <c r="CC17" s="424"/>
      <c r="CD17" s="191"/>
      <c r="CE17" s="420"/>
      <c r="CF17" s="420"/>
      <c r="CG17" s="420"/>
      <c r="CH17" s="420"/>
      <c r="CI17" s="420"/>
      <c r="CJ17" s="420"/>
      <c r="CK17" s="420"/>
      <c r="CL17" s="420"/>
      <c r="CM17" s="420"/>
      <c r="CN17" s="420"/>
      <c r="CO17" s="420"/>
      <c r="CP17" s="420"/>
      <c r="CQ17" s="420"/>
      <c r="CR17" s="420"/>
      <c r="CS17" s="421"/>
      <c r="CT17" s="392"/>
      <c r="CU17" s="393"/>
      <c r="CV17" s="393"/>
      <c r="CW17" s="393"/>
      <c r="CX17" s="393"/>
      <c r="CY17" s="393"/>
      <c r="CZ17" s="393"/>
      <c r="DA17" s="394"/>
      <c r="DB17" s="392"/>
      <c r="DC17" s="393"/>
      <c r="DD17" s="393"/>
      <c r="DE17" s="393"/>
      <c r="DF17" s="393"/>
      <c r="DG17" s="393"/>
      <c r="DH17" s="393"/>
      <c r="DI17" s="394"/>
    </row>
    <row r="18" spans="1:113" ht="18.75" customHeight="1" thickBot="1" x14ac:dyDescent="0.2">
      <c r="A18" s="178"/>
      <c r="B18" s="474" t="s">
        <v>154</v>
      </c>
      <c r="C18" s="475"/>
      <c r="D18" s="475"/>
      <c r="E18" s="476"/>
      <c r="F18" s="476"/>
      <c r="G18" s="476"/>
      <c r="H18" s="476"/>
      <c r="I18" s="476"/>
      <c r="J18" s="476"/>
      <c r="K18" s="476"/>
      <c r="L18" s="477">
        <v>33.36</v>
      </c>
      <c r="M18" s="477"/>
      <c r="N18" s="477"/>
      <c r="O18" s="477"/>
      <c r="P18" s="477"/>
      <c r="Q18" s="477"/>
      <c r="R18" s="478"/>
      <c r="S18" s="478"/>
      <c r="T18" s="478"/>
      <c r="U18" s="478"/>
      <c r="V18" s="479"/>
      <c r="W18" s="493"/>
      <c r="X18" s="494"/>
      <c r="Y18" s="494"/>
      <c r="Z18" s="494"/>
      <c r="AA18" s="494"/>
      <c r="AB18" s="504"/>
      <c r="AC18" s="386">
        <v>52.9</v>
      </c>
      <c r="AD18" s="387"/>
      <c r="AE18" s="387"/>
      <c r="AF18" s="387"/>
      <c r="AG18" s="480"/>
      <c r="AH18" s="386">
        <v>53.8</v>
      </c>
      <c r="AI18" s="387"/>
      <c r="AJ18" s="387"/>
      <c r="AK18" s="387"/>
      <c r="AL18" s="388"/>
      <c r="AM18" s="481"/>
      <c r="AN18" s="396"/>
      <c r="AO18" s="396"/>
      <c r="AP18" s="396"/>
      <c r="AQ18" s="396"/>
      <c r="AR18" s="396"/>
      <c r="AS18" s="396"/>
      <c r="AT18" s="397"/>
      <c r="AU18" s="469"/>
      <c r="AV18" s="470"/>
      <c r="AW18" s="470"/>
      <c r="AX18" s="470"/>
      <c r="AY18" s="402" t="s">
        <v>155</v>
      </c>
      <c r="AZ18" s="403"/>
      <c r="BA18" s="403"/>
      <c r="BB18" s="403"/>
      <c r="BC18" s="403"/>
      <c r="BD18" s="403"/>
      <c r="BE18" s="403"/>
      <c r="BF18" s="403"/>
      <c r="BG18" s="403"/>
      <c r="BH18" s="403"/>
      <c r="BI18" s="403"/>
      <c r="BJ18" s="403"/>
      <c r="BK18" s="403"/>
      <c r="BL18" s="403"/>
      <c r="BM18" s="404"/>
      <c r="BN18" s="422">
        <v>4178649</v>
      </c>
      <c r="BO18" s="423"/>
      <c r="BP18" s="423"/>
      <c r="BQ18" s="423"/>
      <c r="BR18" s="423"/>
      <c r="BS18" s="423"/>
      <c r="BT18" s="423"/>
      <c r="BU18" s="424"/>
      <c r="BV18" s="422">
        <v>4130981</v>
      </c>
      <c r="BW18" s="423"/>
      <c r="BX18" s="423"/>
      <c r="BY18" s="423"/>
      <c r="BZ18" s="423"/>
      <c r="CA18" s="423"/>
      <c r="CB18" s="423"/>
      <c r="CC18" s="424"/>
      <c r="CD18" s="191"/>
      <c r="CE18" s="420"/>
      <c r="CF18" s="420"/>
      <c r="CG18" s="420"/>
      <c r="CH18" s="420"/>
      <c r="CI18" s="420"/>
      <c r="CJ18" s="420"/>
      <c r="CK18" s="420"/>
      <c r="CL18" s="420"/>
      <c r="CM18" s="420"/>
      <c r="CN18" s="420"/>
      <c r="CO18" s="420"/>
      <c r="CP18" s="420"/>
      <c r="CQ18" s="420"/>
      <c r="CR18" s="420"/>
      <c r="CS18" s="421"/>
      <c r="CT18" s="392"/>
      <c r="CU18" s="393"/>
      <c r="CV18" s="393"/>
      <c r="CW18" s="393"/>
      <c r="CX18" s="393"/>
      <c r="CY18" s="393"/>
      <c r="CZ18" s="393"/>
      <c r="DA18" s="394"/>
      <c r="DB18" s="392"/>
      <c r="DC18" s="393"/>
      <c r="DD18" s="393"/>
      <c r="DE18" s="393"/>
      <c r="DF18" s="393"/>
      <c r="DG18" s="393"/>
      <c r="DH18" s="393"/>
      <c r="DI18" s="394"/>
    </row>
    <row r="19" spans="1:113" ht="18.75" customHeight="1" thickBot="1" x14ac:dyDescent="0.2">
      <c r="A19" s="178"/>
      <c r="B19" s="474" t="s">
        <v>156</v>
      </c>
      <c r="C19" s="475"/>
      <c r="D19" s="475"/>
      <c r="E19" s="476"/>
      <c r="F19" s="476"/>
      <c r="G19" s="476"/>
      <c r="H19" s="476"/>
      <c r="I19" s="476"/>
      <c r="J19" s="476"/>
      <c r="K19" s="476"/>
      <c r="L19" s="482">
        <v>333</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496"/>
      <c r="AM19" s="481"/>
      <c r="AN19" s="396"/>
      <c r="AO19" s="396"/>
      <c r="AP19" s="396"/>
      <c r="AQ19" s="396"/>
      <c r="AR19" s="396"/>
      <c r="AS19" s="396"/>
      <c r="AT19" s="397"/>
      <c r="AU19" s="469"/>
      <c r="AV19" s="470"/>
      <c r="AW19" s="470"/>
      <c r="AX19" s="470"/>
      <c r="AY19" s="402" t="s">
        <v>157</v>
      </c>
      <c r="AZ19" s="403"/>
      <c r="BA19" s="403"/>
      <c r="BB19" s="403"/>
      <c r="BC19" s="403"/>
      <c r="BD19" s="403"/>
      <c r="BE19" s="403"/>
      <c r="BF19" s="403"/>
      <c r="BG19" s="403"/>
      <c r="BH19" s="403"/>
      <c r="BI19" s="403"/>
      <c r="BJ19" s="403"/>
      <c r="BK19" s="403"/>
      <c r="BL19" s="403"/>
      <c r="BM19" s="404"/>
      <c r="BN19" s="422">
        <v>5604934</v>
      </c>
      <c r="BO19" s="423"/>
      <c r="BP19" s="423"/>
      <c r="BQ19" s="423"/>
      <c r="BR19" s="423"/>
      <c r="BS19" s="423"/>
      <c r="BT19" s="423"/>
      <c r="BU19" s="424"/>
      <c r="BV19" s="422">
        <v>5436980</v>
      </c>
      <c r="BW19" s="423"/>
      <c r="BX19" s="423"/>
      <c r="BY19" s="423"/>
      <c r="BZ19" s="423"/>
      <c r="CA19" s="423"/>
      <c r="CB19" s="423"/>
      <c r="CC19" s="424"/>
      <c r="CD19" s="191"/>
      <c r="CE19" s="420"/>
      <c r="CF19" s="420"/>
      <c r="CG19" s="420"/>
      <c r="CH19" s="420"/>
      <c r="CI19" s="420"/>
      <c r="CJ19" s="420"/>
      <c r="CK19" s="420"/>
      <c r="CL19" s="420"/>
      <c r="CM19" s="420"/>
      <c r="CN19" s="420"/>
      <c r="CO19" s="420"/>
      <c r="CP19" s="420"/>
      <c r="CQ19" s="420"/>
      <c r="CR19" s="420"/>
      <c r="CS19" s="421"/>
      <c r="CT19" s="392"/>
      <c r="CU19" s="393"/>
      <c r="CV19" s="393"/>
      <c r="CW19" s="393"/>
      <c r="CX19" s="393"/>
      <c r="CY19" s="393"/>
      <c r="CZ19" s="393"/>
      <c r="DA19" s="394"/>
      <c r="DB19" s="392"/>
      <c r="DC19" s="393"/>
      <c r="DD19" s="393"/>
      <c r="DE19" s="393"/>
      <c r="DF19" s="393"/>
      <c r="DG19" s="393"/>
      <c r="DH19" s="393"/>
      <c r="DI19" s="394"/>
    </row>
    <row r="20" spans="1:113" ht="18.75" customHeight="1" thickBot="1" x14ac:dyDescent="0.2">
      <c r="A20" s="178"/>
      <c r="B20" s="474" t="s">
        <v>158</v>
      </c>
      <c r="C20" s="475"/>
      <c r="D20" s="475"/>
      <c r="E20" s="476"/>
      <c r="F20" s="476"/>
      <c r="G20" s="476"/>
      <c r="H20" s="476"/>
      <c r="I20" s="476"/>
      <c r="J20" s="476"/>
      <c r="K20" s="476"/>
      <c r="L20" s="482">
        <v>3932</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78"/>
      <c r="AO20" s="378"/>
      <c r="AP20" s="378"/>
      <c r="AQ20" s="378"/>
      <c r="AR20" s="378"/>
      <c r="AS20" s="378"/>
      <c r="AT20" s="379"/>
      <c r="AU20" s="488"/>
      <c r="AV20" s="489"/>
      <c r="AW20" s="489"/>
      <c r="AX20" s="490"/>
      <c r="AY20" s="402"/>
      <c r="AZ20" s="403"/>
      <c r="BA20" s="403"/>
      <c r="BB20" s="403"/>
      <c r="BC20" s="403"/>
      <c r="BD20" s="403"/>
      <c r="BE20" s="403"/>
      <c r="BF20" s="403"/>
      <c r="BG20" s="403"/>
      <c r="BH20" s="403"/>
      <c r="BI20" s="403"/>
      <c r="BJ20" s="403"/>
      <c r="BK20" s="403"/>
      <c r="BL20" s="403"/>
      <c r="BM20" s="404"/>
      <c r="BN20" s="422"/>
      <c r="BO20" s="423"/>
      <c r="BP20" s="423"/>
      <c r="BQ20" s="423"/>
      <c r="BR20" s="423"/>
      <c r="BS20" s="423"/>
      <c r="BT20" s="423"/>
      <c r="BU20" s="424"/>
      <c r="BV20" s="422"/>
      <c r="BW20" s="423"/>
      <c r="BX20" s="423"/>
      <c r="BY20" s="423"/>
      <c r="BZ20" s="423"/>
      <c r="CA20" s="423"/>
      <c r="CB20" s="423"/>
      <c r="CC20" s="424"/>
      <c r="CD20" s="191"/>
      <c r="CE20" s="420"/>
      <c r="CF20" s="420"/>
      <c r="CG20" s="420"/>
      <c r="CH20" s="420"/>
      <c r="CI20" s="420"/>
      <c r="CJ20" s="420"/>
      <c r="CK20" s="420"/>
      <c r="CL20" s="420"/>
      <c r="CM20" s="420"/>
      <c r="CN20" s="420"/>
      <c r="CO20" s="420"/>
      <c r="CP20" s="420"/>
      <c r="CQ20" s="420"/>
      <c r="CR20" s="420"/>
      <c r="CS20" s="421"/>
      <c r="CT20" s="392"/>
      <c r="CU20" s="393"/>
      <c r="CV20" s="393"/>
      <c r="CW20" s="393"/>
      <c r="CX20" s="393"/>
      <c r="CY20" s="393"/>
      <c r="CZ20" s="393"/>
      <c r="DA20" s="394"/>
      <c r="DB20" s="392"/>
      <c r="DC20" s="393"/>
      <c r="DD20" s="393"/>
      <c r="DE20" s="393"/>
      <c r="DF20" s="393"/>
      <c r="DG20" s="393"/>
      <c r="DH20" s="393"/>
      <c r="DI20" s="394"/>
    </row>
    <row r="21" spans="1:113" ht="18.75" customHeight="1" thickBot="1" x14ac:dyDescent="0.2">
      <c r="A21" s="178"/>
      <c r="B21" s="471" t="s">
        <v>159</v>
      </c>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2"/>
      <c r="AL21" s="472"/>
      <c r="AM21" s="472"/>
      <c r="AN21" s="472"/>
      <c r="AO21" s="472"/>
      <c r="AP21" s="472"/>
      <c r="AQ21" s="472"/>
      <c r="AR21" s="472"/>
      <c r="AS21" s="472"/>
      <c r="AT21" s="472"/>
      <c r="AU21" s="472"/>
      <c r="AV21" s="472"/>
      <c r="AW21" s="472"/>
      <c r="AX21" s="473"/>
      <c r="AY21" s="389"/>
      <c r="AZ21" s="390"/>
      <c r="BA21" s="390"/>
      <c r="BB21" s="390"/>
      <c r="BC21" s="390"/>
      <c r="BD21" s="390"/>
      <c r="BE21" s="390"/>
      <c r="BF21" s="390"/>
      <c r="BG21" s="390"/>
      <c r="BH21" s="390"/>
      <c r="BI21" s="390"/>
      <c r="BJ21" s="390"/>
      <c r="BK21" s="390"/>
      <c r="BL21" s="390"/>
      <c r="BM21" s="391"/>
      <c r="BN21" s="425"/>
      <c r="BO21" s="426"/>
      <c r="BP21" s="426"/>
      <c r="BQ21" s="426"/>
      <c r="BR21" s="426"/>
      <c r="BS21" s="426"/>
      <c r="BT21" s="426"/>
      <c r="BU21" s="427"/>
      <c r="BV21" s="425"/>
      <c r="BW21" s="426"/>
      <c r="BX21" s="426"/>
      <c r="BY21" s="426"/>
      <c r="BZ21" s="426"/>
      <c r="CA21" s="426"/>
      <c r="CB21" s="426"/>
      <c r="CC21" s="427"/>
      <c r="CD21" s="191"/>
      <c r="CE21" s="420"/>
      <c r="CF21" s="420"/>
      <c r="CG21" s="420"/>
      <c r="CH21" s="420"/>
      <c r="CI21" s="420"/>
      <c r="CJ21" s="420"/>
      <c r="CK21" s="420"/>
      <c r="CL21" s="420"/>
      <c r="CM21" s="420"/>
      <c r="CN21" s="420"/>
      <c r="CO21" s="420"/>
      <c r="CP21" s="420"/>
      <c r="CQ21" s="420"/>
      <c r="CR21" s="420"/>
      <c r="CS21" s="421"/>
      <c r="CT21" s="392"/>
      <c r="CU21" s="393"/>
      <c r="CV21" s="393"/>
      <c r="CW21" s="393"/>
      <c r="CX21" s="393"/>
      <c r="CY21" s="393"/>
      <c r="CZ21" s="393"/>
      <c r="DA21" s="394"/>
      <c r="DB21" s="392"/>
      <c r="DC21" s="393"/>
      <c r="DD21" s="393"/>
      <c r="DE21" s="393"/>
      <c r="DF21" s="393"/>
      <c r="DG21" s="393"/>
      <c r="DH21" s="393"/>
      <c r="DI21" s="394"/>
    </row>
    <row r="22" spans="1:113" ht="18.75" customHeight="1" x14ac:dyDescent="0.15">
      <c r="A22" s="178"/>
      <c r="B22" s="435" t="s">
        <v>160</v>
      </c>
      <c r="C22" s="436"/>
      <c r="D22" s="437"/>
      <c r="E22" s="444" t="s">
        <v>1</v>
      </c>
      <c r="F22" s="445"/>
      <c r="G22" s="445"/>
      <c r="H22" s="445"/>
      <c r="I22" s="445"/>
      <c r="J22" s="445"/>
      <c r="K22" s="446"/>
      <c r="L22" s="444" t="s">
        <v>161</v>
      </c>
      <c r="M22" s="445"/>
      <c r="N22" s="445"/>
      <c r="O22" s="445"/>
      <c r="P22" s="446"/>
      <c r="Q22" s="450" t="s">
        <v>162</v>
      </c>
      <c r="R22" s="451"/>
      <c r="S22" s="451"/>
      <c r="T22" s="451"/>
      <c r="U22" s="451"/>
      <c r="V22" s="452"/>
      <c r="W22" s="456" t="s">
        <v>163</v>
      </c>
      <c r="X22" s="436"/>
      <c r="Y22" s="437"/>
      <c r="Z22" s="444" t="s">
        <v>1</v>
      </c>
      <c r="AA22" s="445"/>
      <c r="AB22" s="445"/>
      <c r="AC22" s="445"/>
      <c r="AD22" s="445"/>
      <c r="AE22" s="445"/>
      <c r="AF22" s="445"/>
      <c r="AG22" s="446"/>
      <c r="AH22" s="461" t="s">
        <v>164</v>
      </c>
      <c r="AI22" s="445"/>
      <c r="AJ22" s="445"/>
      <c r="AK22" s="445"/>
      <c r="AL22" s="446"/>
      <c r="AM22" s="461" t="s">
        <v>165</v>
      </c>
      <c r="AN22" s="462"/>
      <c r="AO22" s="462"/>
      <c r="AP22" s="462"/>
      <c r="AQ22" s="462"/>
      <c r="AR22" s="463"/>
      <c r="AS22" s="450" t="s">
        <v>162</v>
      </c>
      <c r="AT22" s="451"/>
      <c r="AU22" s="451"/>
      <c r="AV22" s="451"/>
      <c r="AW22" s="451"/>
      <c r="AX22" s="467"/>
      <c r="AY22" s="414" t="s">
        <v>166</v>
      </c>
      <c r="AZ22" s="415"/>
      <c r="BA22" s="415"/>
      <c r="BB22" s="415"/>
      <c r="BC22" s="415"/>
      <c r="BD22" s="415"/>
      <c r="BE22" s="415"/>
      <c r="BF22" s="415"/>
      <c r="BG22" s="415"/>
      <c r="BH22" s="415"/>
      <c r="BI22" s="415"/>
      <c r="BJ22" s="415"/>
      <c r="BK22" s="415"/>
      <c r="BL22" s="415"/>
      <c r="BM22" s="416"/>
      <c r="BN22" s="417">
        <v>6745488</v>
      </c>
      <c r="BO22" s="418"/>
      <c r="BP22" s="418"/>
      <c r="BQ22" s="418"/>
      <c r="BR22" s="418"/>
      <c r="BS22" s="418"/>
      <c r="BT22" s="418"/>
      <c r="BU22" s="419"/>
      <c r="BV22" s="417">
        <v>7320899</v>
      </c>
      <c r="BW22" s="418"/>
      <c r="BX22" s="418"/>
      <c r="BY22" s="418"/>
      <c r="BZ22" s="418"/>
      <c r="CA22" s="418"/>
      <c r="CB22" s="418"/>
      <c r="CC22" s="419"/>
      <c r="CD22" s="191"/>
      <c r="CE22" s="420"/>
      <c r="CF22" s="420"/>
      <c r="CG22" s="420"/>
      <c r="CH22" s="420"/>
      <c r="CI22" s="420"/>
      <c r="CJ22" s="420"/>
      <c r="CK22" s="420"/>
      <c r="CL22" s="420"/>
      <c r="CM22" s="420"/>
      <c r="CN22" s="420"/>
      <c r="CO22" s="420"/>
      <c r="CP22" s="420"/>
      <c r="CQ22" s="420"/>
      <c r="CR22" s="420"/>
      <c r="CS22" s="421"/>
      <c r="CT22" s="392"/>
      <c r="CU22" s="393"/>
      <c r="CV22" s="393"/>
      <c r="CW22" s="393"/>
      <c r="CX22" s="393"/>
      <c r="CY22" s="393"/>
      <c r="CZ22" s="393"/>
      <c r="DA22" s="394"/>
      <c r="DB22" s="392"/>
      <c r="DC22" s="393"/>
      <c r="DD22" s="393"/>
      <c r="DE22" s="393"/>
      <c r="DF22" s="393"/>
      <c r="DG22" s="393"/>
      <c r="DH22" s="393"/>
      <c r="DI22" s="394"/>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457"/>
      <c r="X23" s="439"/>
      <c r="Y23" s="440"/>
      <c r="Z23" s="447"/>
      <c r="AA23" s="448"/>
      <c r="AB23" s="448"/>
      <c r="AC23" s="448"/>
      <c r="AD23" s="448"/>
      <c r="AE23" s="448"/>
      <c r="AF23" s="448"/>
      <c r="AG23" s="449"/>
      <c r="AH23" s="447"/>
      <c r="AI23" s="448"/>
      <c r="AJ23" s="448"/>
      <c r="AK23" s="448"/>
      <c r="AL23" s="449"/>
      <c r="AM23" s="464"/>
      <c r="AN23" s="465"/>
      <c r="AO23" s="465"/>
      <c r="AP23" s="465"/>
      <c r="AQ23" s="465"/>
      <c r="AR23" s="466"/>
      <c r="AS23" s="453"/>
      <c r="AT23" s="454"/>
      <c r="AU23" s="454"/>
      <c r="AV23" s="454"/>
      <c r="AW23" s="454"/>
      <c r="AX23" s="468"/>
      <c r="AY23" s="402" t="s">
        <v>167</v>
      </c>
      <c r="AZ23" s="403"/>
      <c r="BA23" s="403"/>
      <c r="BB23" s="403"/>
      <c r="BC23" s="403"/>
      <c r="BD23" s="403"/>
      <c r="BE23" s="403"/>
      <c r="BF23" s="403"/>
      <c r="BG23" s="403"/>
      <c r="BH23" s="403"/>
      <c r="BI23" s="403"/>
      <c r="BJ23" s="403"/>
      <c r="BK23" s="403"/>
      <c r="BL23" s="403"/>
      <c r="BM23" s="404"/>
      <c r="BN23" s="422">
        <v>4478146</v>
      </c>
      <c r="BO23" s="423"/>
      <c r="BP23" s="423"/>
      <c r="BQ23" s="423"/>
      <c r="BR23" s="423"/>
      <c r="BS23" s="423"/>
      <c r="BT23" s="423"/>
      <c r="BU23" s="424"/>
      <c r="BV23" s="422">
        <v>4835356</v>
      </c>
      <c r="BW23" s="423"/>
      <c r="BX23" s="423"/>
      <c r="BY23" s="423"/>
      <c r="BZ23" s="423"/>
      <c r="CA23" s="423"/>
      <c r="CB23" s="423"/>
      <c r="CC23" s="424"/>
      <c r="CD23" s="191"/>
      <c r="CE23" s="420"/>
      <c r="CF23" s="420"/>
      <c r="CG23" s="420"/>
      <c r="CH23" s="420"/>
      <c r="CI23" s="420"/>
      <c r="CJ23" s="420"/>
      <c r="CK23" s="420"/>
      <c r="CL23" s="420"/>
      <c r="CM23" s="420"/>
      <c r="CN23" s="420"/>
      <c r="CO23" s="420"/>
      <c r="CP23" s="420"/>
      <c r="CQ23" s="420"/>
      <c r="CR23" s="420"/>
      <c r="CS23" s="421"/>
      <c r="CT23" s="392"/>
      <c r="CU23" s="393"/>
      <c r="CV23" s="393"/>
      <c r="CW23" s="393"/>
      <c r="CX23" s="393"/>
      <c r="CY23" s="393"/>
      <c r="CZ23" s="393"/>
      <c r="DA23" s="394"/>
      <c r="DB23" s="392"/>
      <c r="DC23" s="393"/>
      <c r="DD23" s="393"/>
      <c r="DE23" s="393"/>
      <c r="DF23" s="393"/>
      <c r="DG23" s="393"/>
      <c r="DH23" s="393"/>
      <c r="DI23" s="394"/>
    </row>
    <row r="24" spans="1:113" ht="18.75" customHeight="1" thickBot="1" x14ac:dyDescent="0.2">
      <c r="A24" s="178"/>
      <c r="B24" s="438"/>
      <c r="C24" s="439"/>
      <c r="D24" s="440"/>
      <c r="E24" s="395" t="s">
        <v>168</v>
      </c>
      <c r="F24" s="396"/>
      <c r="G24" s="396"/>
      <c r="H24" s="396"/>
      <c r="I24" s="396"/>
      <c r="J24" s="396"/>
      <c r="K24" s="397"/>
      <c r="L24" s="398">
        <v>1</v>
      </c>
      <c r="M24" s="399"/>
      <c r="N24" s="399"/>
      <c r="O24" s="399"/>
      <c r="P24" s="400"/>
      <c r="Q24" s="398">
        <v>7450</v>
      </c>
      <c r="R24" s="399"/>
      <c r="S24" s="399"/>
      <c r="T24" s="399"/>
      <c r="U24" s="399"/>
      <c r="V24" s="400"/>
      <c r="W24" s="457"/>
      <c r="X24" s="439"/>
      <c r="Y24" s="440"/>
      <c r="Z24" s="395" t="s">
        <v>169</v>
      </c>
      <c r="AA24" s="396"/>
      <c r="AB24" s="396"/>
      <c r="AC24" s="396"/>
      <c r="AD24" s="396"/>
      <c r="AE24" s="396"/>
      <c r="AF24" s="396"/>
      <c r="AG24" s="397"/>
      <c r="AH24" s="398">
        <v>113</v>
      </c>
      <c r="AI24" s="399"/>
      <c r="AJ24" s="399"/>
      <c r="AK24" s="399"/>
      <c r="AL24" s="400"/>
      <c r="AM24" s="398">
        <v>338548</v>
      </c>
      <c r="AN24" s="399"/>
      <c r="AO24" s="399"/>
      <c r="AP24" s="399"/>
      <c r="AQ24" s="399"/>
      <c r="AR24" s="400"/>
      <c r="AS24" s="398">
        <v>2996</v>
      </c>
      <c r="AT24" s="399"/>
      <c r="AU24" s="399"/>
      <c r="AV24" s="399"/>
      <c r="AW24" s="399"/>
      <c r="AX24" s="401"/>
      <c r="AY24" s="389" t="s">
        <v>170</v>
      </c>
      <c r="AZ24" s="390"/>
      <c r="BA24" s="390"/>
      <c r="BB24" s="390"/>
      <c r="BC24" s="390"/>
      <c r="BD24" s="390"/>
      <c r="BE24" s="390"/>
      <c r="BF24" s="390"/>
      <c r="BG24" s="390"/>
      <c r="BH24" s="390"/>
      <c r="BI24" s="390"/>
      <c r="BJ24" s="390"/>
      <c r="BK24" s="390"/>
      <c r="BL24" s="390"/>
      <c r="BM24" s="391"/>
      <c r="BN24" s="422">
        <v>4147977</v>
      </c>
      <c r="BO24" s="423"/>
      <c r="BP24" s="423"/>
      <c r="BQ24" s="423"/>
      <c r="BR24" s="423"/>
      <c r="BS24" s="423"/>
      <c r="BT24" s="423"/>
      <c r="BU24" s="424"/>
      <c r="BV24" s="422">
        <v>4566028</v>
      </c>
      <c r="BW24" s="423"/>
      <c r="BX24" s="423"/>
      <c r="BY24" s="423"/>
      <c r="BZ24" s="423"/>
      <c r="CA24" s="423"/>
      <c r="CB24" s="423"/>
      <c r="CC24" s="424"/>
      <c r="CD24" s="191"/>
      <c r="CE24" s="420"/>
      <c r="CF24" s="420"/>
      <c r="CG24" s="420"/>
      <c r="CH24" s="420"/>
      <c r="CI24" s="420"/>
      <c r="CJ24" s="420"/>
      <c r="CK24" s="420"/>
      <c r="CL24" s="420"/>
      <c r="CM24" s="420"/>
      <c r="CN24" s="420"/>
      <c r="CO24" s="420"/>
      <c r="CP24" s="420"/>
      <c r="CQ24" s="420"/>
      <c r="CR24" s="420"/>
      <c r="CS24" s="421"/>
      <c r="CT24" s="392"/>
      <c r="CU24" s="393"/>
      <c r="CV24" s="393"/>
      <c r="CW24" s="393"/>
      <c r="CX24" s="393"/>
      <c r="CY24" s="393"/>
      <c r="CZ24" s="393"/>
      <c r="DA24" s="394"/>
      <c r="DB24" s="392"/>
      <c r="DC24" s="393"/>
      <c r="DD24" s="393"/>
      <c r="DE24" s="393"/>
      <c r="DF24" s="393"/>
      <c r="DG24" s="393"/>
      <c r="DH24" s="393"/>
      <c r="DI24" s="394"/>
    </row>
    <row r="25" spans="1:113" ht="18.75" customHeight="1" x14ac:dyDescent="0.15">
      <c r="A25" s="178"/>
      <c r="B25" s="438"/>
      <c r="C25" s="439"/>
      <c r="D25" s="440"/>
      <c r="E25" s="395" t="s">
        <v>171</v>
      </c>
      <c r="F25" s="396"/>
      <c r="G25" s="396"/>
      <c r="H25" s="396"/>
      <c r="I25" s="396"/>
      <c r="J25" s="396"/>
      <c r="K25" s="397"/>
      <c r="L25" s="398">
        <v>1</v>
      </c>
      <c r="M25" s="399"/>
      <c r="N25" s="399"/>
      <c r="O25" s="399"/>
      <c r="P25" s="400"/>
      <c r="Q25" s="398">
        <v>5740</v>
      </c>
      <c r="R25" s="399"/>
      <c r="S25" s="399"/>
      <c r="T25" s="399"/>
      <c r="U25" s="399"/>
      <c r="V25" s="400"/>
      <c r="W25" s="457"/>
      <c r="X25" s="439"/>
      <c r="Y25" s="440"/>
      <c r="Z25" s="395" t="s">
        <v>172</v>
      </c>
      <c r="AA25" s="396"/>
      <c r="AB25" s="396"/>
      <c r="AC25" s="396"/>
      <c r="AD25" s="396"/>
      <c r="AE25" s="396"/>
      <c r="AF25" s="396"/>
      <c r="AG25" s="397"/>
      <c r="AH25" s="398" t="s">
        <v>127</v>
      </c>
      <c r="AI25" s="399"/>
      <c r="AJ25" s="399"/>
      <c r="AK25" s="399"/>
      <c r="AL25" s="400"/>
      <c r="AM25" s="398" t="s">
        <v>135</v>
      </c>
      <c r="AN25" s="399"/>
      <c r="AO25" s="399"/>
      <c r="AP25" s="399"/>
      <c r="AQ25" s="399"/>
      <c r="AR25" s="400"/>
      <c r="AS25" s="398" t="s">
        <v>127</v>
      </c>
      <c r="AT25" s="399"/>
      <c r="AU25" s="399"/>
      <c r="AV25" s="399"/>
      <c r="AW25" s="399"/>
      <c r="AX25" s="401"/>
      <c r="AY25" s="414" t="s">
        <v>173</v>
      </c>
      <c r="AZ25" s="415"/>
      <c r="BA25" s="415"/>
      <c r="BB25" s="415"/>
      <c r="BC25" s="415"/>
      <c r="BD25" s="415"/>
      <c r="BE25" s="415"/>
      <c r="BF25" s="415"/>
      <c r="BG25" s="415"/>
      <c r="BH25" s="415"/>
      <c r="BI25" s="415"/>
      <c r="BJ25" s="415"/>
      <c r="BK25" s="415"/>
      <c r="BL25" s="415"/>
      <c r="BM25" s="416"/>
      <c r="BN25" s="417">
        <v>1158342</v>
      </c>
      <c r="BO25" s="418"/>
      <c r="BP25" s="418"/>
      <c r="BQ25" s="418"/>
      <c r="BR25" s="418"/>
      <c r="BS25" s="418"/>
      <c r="BT25" s="418"/>
      <c r="BU25" s="419"/>
      <c r="BV25" s="417">
        <v>436979</v>
      </c>
      <c r="BW25" s="418"/>
      <c r="BX25" s="418"/>
      <c r="BY25" s="418"/>
      <c r="BZ25" s="418"/>
      <c r="CA25" s="418"/>
      <c r="CB25" s="418"/>
      <c r="CC25" s="419"/>
      <c r="CD25" s="191"/>
      <c r="CE25" s="420"/>
      <c r="CF25" s="420"/>
      <c r="CG25" s="420"/>
      <c r="CH25" s="420"/>
      <c r="CI25" s="420"/>
      <c r="CJ25" s="420"/>
      <c r="CK25" s="420"/>
      <c r="CL25" s="420"/>
      <c r="CM25" s="420"/>
      <c r="CN25" s="420"/>
      <c r="CO25" s="420"/>
      <c r="CP25" s="420"/>
      <c r="CQ25" s="420"/>
      <c r="CR25" s="420"/>
      <c r="CS25" s="421"/>
      <c r="CT25" s="392"/>
      <c r="CU25" s="393"/>
      <c r="CV25" s="393"/>
      <c r="CW25" s="393"/>
      <c r="CX25" s="393"/>
      <c r="CY25" s="393"/>
      <c r="CZ25" s="393"/>
      <c r="DA25" s="394"/>
      <c r="DB25" s="392"/>
      <c r="DC25" s="393"/>
      <c r="DD25" s="393"/>
      <c r="DE25" s="393"/>
      <c r="DF25" s="393"/>
      <c r="DG25" s="393"/>
      <c r="DH25" s="393"/>
      <c r="DI25" s="394"/>
    </row>
    <row r="26" spans="1:113" ht="18.75" customHeight="1" x14ac:dyDescent="0.15">
      <c r="A26" s="178"/>
      <c r="B26" s="438"/>
      <c r="C26" s="439"/>
      <c r="D26" s="440"/>
      <c r="E26" s="395" t="s">
        <v>174</v>
      </c>
      <c r="F26" s="396"/>
      <c r="G26" s="396"/>
      <c r="H26" s="396"/>
      <c r="I26" s="396"/>
      <c r="J26" s="396"/>
      <c r="K26" s="397"/>
      <c r="L26" s="398">
        <v>1</v>
      </c>
      <c r="M26" s="399"/>
      <c r="N26" s="399"/>
      <c r="O26" s="399"/>
      <c r="P26" s="400"/>
      <c r="Q26" s="398">
        <v>5330</v>
      </c>
      <c r="R26" s="399"/>
      <c r="S26" s="399"/>
      <c r="T26" s="399"/>
      <c r="U26" s="399"/>
      <c r="V26" s="400"/>
      <c r="W26" s="457"/>
      <c r="X26" s="439"/>
      <c r="Y26" s="440"/>
      <c r="Z26" s="395" t="s">
        <v>175</v>
      </c>
      <c r="AA26" s="433"/>
      <c r="AB26" s="433"/>
      <c r="AC26" s="433"/>
      <c r="AD26" s="433"/>
      <c r="AE26" s="433"/>
      <c r="AF26" s="433"/>
      <c r="AG26" s="434"/>
      <c r="AH26" s="398">
        <v>3</v>
      </c>
      <c r="AI26" s="399"/>
      <c r="AJ26" s="399"/>
      <c r="AK26" s="399"/>
      <c r="AL26" s="400"/>
      <c r="AM26" s="398">
        <v>8178</v>
      </c>
      <c r="AN26" s="399"/>
      <c r="AO26" s="399"/>
      <c r="AP26" s="399"/>
      <c r="AQ26" s="399"/>
      <c r="AR26" s="400"/>
      <c r="AS26" s="398">
        <v>2726</v>
      </c>
      <c r="AT26" s="399"/>
      <c r="AU26" s="399"/>
      <c r="AV26" s="399"/>
      <c r="AW26" s="399"/>
      <c r="AX26" s="401"/>
      <c r="AY26" s="431" t="s">
        <v>176</v>
      </c>
      <c r="AZ26" s="376"/>
      <c r="BA26" s="376"/>
      <c r="BB26" s="376"/>
      <c r="BC26" s="376"/>
      <c r="BD26" s="376"/>
      <c r="BE26" s="376"/>
      <c r="BF26" s="376"/>
      <c r="BG26" s="376"/>
      <c r="BH26" s="376"/>
      <c r="BI26" s="376"/>
      <c r="BJ26" s="376"/>
      <c r="BK26" s="376"/>
      <c r="BL26" s="376"/>
      <c r="BM26" s="432"/>
      <c r="BN26" s="422" t="s">
        <v>135</v>
      </c>
      <c r="BO26" s="423"/>
      <c r="BP26" s="423"/>
      <c r="BQ26" s="423"/>
      <c r="BR26" s="423"/>
      <c r="BS26" s="423"/>
      <c r="BT26" s="423"/>
      <c r="BU26" s="424"/>
      <c r="BV26" s="422" t="s">
        <v>127</v>
      </c>
      <c r="BW26" s="423"/>
      <c r="BX26" s="423"/>
      <c r="BY26" s="423"/>
      <c r="BZ26" s="423"/>
      <c r="CA26" s="423"/>
      <c r="CB26" s="423"/>
      <c r="CC26" s="424"/>
      <c r="CD26" s="191"/>
      <c r="CE26" s="420"/>
      <c r="CF26" s="420"/>
      <c r="CG26" s="420"/>
      <c r="CH26" s="420"/>
      <c r="CI26" s="420"/>
      <c r="CJ26" s="420"/>
      <c r="CK26" s="420"/>
      <c r="CL26" s="420"/>
      <c r="CM26" s="420"/>
      <c r="CN26" s="420"/>
      <c r="CO26" s="420"/>
      <c r="CP26" s="420"/>
      <c r="CQ26" s="420"/>
      <c r="CR26" s="420"/>
      <c r="CS26" s="421"/>
      <c r="CT26" s="392"/>
      <c r="CU26" s="393"/>
      <c r="CV26" s="393"/>
      <c r="CW26" s="393"/>
      <c r="CX26" s="393"/>
      <c r="CY26" s="393"/>
      <c r="CZ26" s="393"/>
      <c r="DA26" s="394"/>
      <c r="DB26" s="392"/>
      <c r="DC26" s="393"/>
      <c r="DD26" s="393"/>
      <c r="DE26" s="393"/>
      <c r="DF26" s="393"/>
      <c r="DG26" s="393"/>
      <c r="DH26" s="393"/>
      <c r="DI26" s="394"/>
    </row>
    <row r="27" spans="1:113" ht="18.75" customHeight="1" thickBot="1" x14ac:dyDescent="0.2">
      <c r="A27" s="178"/>
      <c r="B27" s="438"/>
      <c r="C27" s="439"/>
      <c r="D27" s="440"/>
      <c r="E27" s="395" t="s">
        <v>177</v>
      </c>
      <c r="F27" s="396"/>
      <c r="G27" s="396"/>
      <c r="H27" s="396"/>
      <c r="I27" s="396"/>
      <c r="J27" s="396"/>
      <c r="K27" s="397"/>
      <c r="L27" s="398">
        <v>1</v>
      </c>
      <c r="M27" s="399"/>
      <c r="N27" s="399"/>
      <c r="O27" s="399"/>
      <c r="P27" s="400"/>
      <c r="Q27" s="398">
        <v>3080</v>
      </c>
      <c r="R27" s="399"/>
      <c r="S27" s="399"/>
      <c r="T27" s="399"/>
      <c r="U27" s="399"/>
      <c r="V27" s="400"/>
      <c r="W27" s="457"/>
      <c r="X27" s="439"/>
      <c r="Y27" s="440"/>
      <c r="Z27" s="395" t="s">
        <v>178</v>
      </c>
      <c r="AA27" s="396"/>
      <c r="AB27" s="396"/>
      <c r="AC27" s="396"/>
      <c r="AD27" s="396"/>
      <c r="AE27" s="396"/>
      <c r="AF27" s="396"/>
      <c r="AG27" s="397"/>
      <c r="AH27" s="398" t="s">
        <v>127</v>
      </c>
      <c r="AI27" s="399"/>
      <c r="AJ27" s="399"/>
      <c r="AK27" s="399"/>
      <c r="AL27" s="400"/>
      <c r="AM27" s="398" t="s">
        <v>127</v>
      </c>
      <c r="AN27" s="399"/>
      <c r="AO27" s="399"/>
      <c r="AP27" s="399"/>
      <c r="AQ27" s="399"/>
      <c r="AR27" s="400"/>
      <c r="AS27" s="398" t="s">
        <v>135</v>
      </c>
      <c r="AT27" s="399"/>
      <c r="AU27" s="399"/>
      <c r="AV27" s="399"/>
      <c r="AW27" s="399"/>
      <c r="AX27" s="401"/>
      <c r="AY27" s="428" t="s">
        <v>179</v>
      </c>
      <c r="AZ27" s="429"/>
      <c r="BA27" s="429"/>
      <c r="BB27" s="429"/>
      <c r="BC27" s="429"/>
      <c r="BD27" s="429"/>
      <c r="BE27" s="429"/>
      <c r="BF27" s="429"/>
      <c r="BG27" s="429"/>
      <c r="BH27" s="429"/>
      <c r="BI27" s="429"/>
      <c r="BJ27" s="429"/>
      <c r="BK27" s="429"/>
      <c r="BL27" s="429"/>
      <c r="BM27" s="430"/>
      <c r="BN27" s="425">
        <v>38980</v>
      </c>
      <c r="BO27" s="426"/>
      <c r="BP27" s="426"/>
      <c r="BQ27" s="426"/>
      <c r="BR27" s="426"/>
      <c r="BS27" s="426"/>
      <c r="BT27" s="426"/>
      <c r="BU27" s="427"/>
      <c r="BV27" s="425">
        <v>38964</v>
      </c>
      <c r="BW27" s="426"/>
      <c r="BX27" s="426"/>
      <c r="BY27" s="426"/>
      <c r="BZ27" s="426"/>
      <c r="CA27" s="426"/>
      <c r="CB27" s="426"/>
      <c r="CC27" s="427"/>
      <c r="CD27" s="193"/>
      <c r="CE27" s="420"/>
      <c r="CF27" s="420"/>
      <c r="CG27" s="420"/>
      <c r="CH27" s="420"/>
      <c r="CI27" s="420"/>
      <c r="CJ27" s="420"/>
      <c r="CK27" s="420"/>
      <c r="CL27" s="420"/>
      <c r="CM27" s="420"/>
      <c r="CN27" s="420"/>
      <c r="CO27" s="420"/>
      <c r="CP27" s="420"/>
      <c r="CQ27" s="420"/>
      <c r="CR27" s="420"/>
      <c r="CS27" s="421"/>
      <c r="CT27" s="392"/>
      <c r="CU27" s="393"/>
      <c r="CV27" s="393"/>
      <c r="CW27" s="393"/>
      <c r="CX27" s="393"/>
      <c r="CY27" s="393"/>
      <c r="CZ27" s="393"/>
      <c r="DA27" s="394"/>
      <c r="DB27" s="392"/>
      <c r="DC27" s="393"/>
      <c r="DD27" s="393"/>
      <c r="DE27" s="393"/>
      <c r="DF27" s="393"/>
      <c r="DG27" s="393"/>
      <c r="DH27" s="393"/>
      <c r="DI27" s="394"/>
    </row>
    <row r="28" spans="1:113" ht="18.75" customHeight="1" x14ac:dyDescent="0.15">
      <c r="A28" s="178"/>
      <c r="B28" s="438"/>
      <c r="C28" s="439"/>
      <c r="D28" s="440"/>
      <c r="E28" s="395" t="s">
        <v>180</v>
      </c>
      <c r="F28" s="396"/>
      <c r="G28" s="396"/>
      <c r="H28" s="396"/>
      <c r="I28" s="396"/>
      <c r="J28" s="396"/>
      <c r="K28" s="397"/>
      <c r="L28" s="398">
        <v>1</v>
      </c>
      <c r="M28" s="399"/>
      <c r="N28" s="399"/>
      <c r="O28" s="399"/>
      <c r="P28" s="400"/>
      <c r="Q28" s="398">
        <v>2540</v>
      </c>
      <c r="R28" s="399"/>
      <c r="S28" s="399"/>
      <c r="T28" s="399"/>
      <c r="U28" s="399"/>
      <c r="V28" s="400"/>
      <c r="W28" s="457"/>
      <c r="X28" s="439"/>
      <c r="Y28" s="440"/>
      <c r="Z28" s="395" t="s">
        <v>181</v>
      </c>
      <c r="AA28" s="396"/>
      <c r="AB28" s="396"/>
      <c r="AC28" s="396"/>
      <c r="AD28" s="396"/>
      <c r="AE28" s="396"/>
      <c r="AF28" s="396"/>
      <c r="AG28" s="397"/>
      <c r="AH28" s="398" t="s">
        <v>127</v>
      </c>
      <c r="AI28" s="399"/>
      <c r="AJ28" s="399"/>
      <c r="AK28" s="399"/>
      <c r="AL28" s="400"/>
      <c r="AM28" s="398" t="s">
        <v>127</v>
      </c>
      <c r="AN28" s="399"/>
      <c r="AO28" s="399"/>
      <c r="AP28" s="399"/>
      <c r="AQ28" s="399"/>
      <c r="AR28" s="400"/>
      <c r="AS28" s="398" t="s">
        <v>127</v>
      </c>
      <c r="AT28" s="399"/>
      <c r="AU28" s="399"/>
      <c r="AV28" s="399"/>
      <c r="AW28" s="399"/>
      <c r="AX28" s="401"/>
      <c r="AY28" s="405" t="s">
        <v>182</v>
      </c>
      <c r="AZ28" s="406"/>
      <c r="BA28" s="406"/>
      <c r="BB28" s="407"/>
      <c r="BC28" s="414" t="s">
        <v>47</v>
      </c>
      <c r="BD28" s="415"/>
      <c r="BE28" s="415"/>
      <c r="BF28" s="415"/>
      <c r="BG28" s="415"/>
      <c r="BH28" s="415"/>
      <c r="BI28" s="415"/>
      <c r="BJ28" s="415"/>
      <c r="BK28" s="415"/>
      <c r="BL28" s="415"/>
      <c r="BM28" s="416"/>
      <c r="BN28" s="417">
        <v>1500196</v>
      </c>
      <c r="BO28" s="418"/>
      <c r="BP28" s="418"/>
      <c r="BQ28" s="418"/>
      <c r="BR28" s="418"/>
      <c r="BS28" s="418"/>
      <c r="BT28" s="418"/>
      <c r="BU28" s="419"/>
      <c r="BV28" s="417">
        <v>1737882</v>
      </c>
      <c r="BW28" s="418"/>
      <c r="BX28" s="418"/>
      <c r="BY28" s="418"/>
      <c r="BZ28" s="418"/>
      <c r="CA28" s="418"/>
      <c r="CB28" s="418"/>
      <c r="CC28" s="419"/>
      <c r="CD28" s="191"/>
      <c r="CE28" s="420"/>
      <c r="CF28" s="420"/>
      <c r="CG28" s="420"/>
      <c r="CH28" s="420"/>
      <c r="CI28" s="420"/>
      <c r="CJ28" s="420"/>
      <c r="CK28" s="420"/>
      <c r="CL28" s="420"/>
      <c r="CM28" s="420"/>
      <c r="CN28" s="420"/>
      <c r="CO28" s="420"/>
      <c r="CP28" s="420"/>
      <c r="CQ28" s="420"/>
      <c r="CR28" s="420"/>
      <c r="CS28" s="421"/>
      <c r="CT28" s="392"/>
      <c r="CU28" s="393"/>
      <c r="CV28" s="393"/>
      <c r="CW28" s="393"/>
      <c r="CX28" s="393"/>
      <c r="CY28" s="393"/>
      <c r="CZ28" s="393"/>
      <c r="DA28" s="394"/>
      <c r="DB28" s="392"/>
      <c r="DC28" s="393"/>
      <c r="DD28" s="393"/>
      <c r="DE28" s="393"/>
      <c r="DF28" s="393"/>
      <c r="DG28" s="393"/>
      <c r="DH28" s="393"/>
      <c r="DI28" s="394"/>
    </row>
    <row r="29" spans="1:113" ht="18.75" customHeight="1" x14ac:dyDescent="0.15">
      <c r="A29" s="178"/>
      <c r="B29" s="438"/>
      <c r="C29" s="439"/>
      <c r="D29" s="440"/>
      <c r="E29" s="395" t="s">
        <v>183</v>
      </c>
      <c r="F29" s="396"/>
      <c r="G29" s="396"/>
      <c r="H29" s="396"/>
      <c r="I29" s="396"/>
      <c r="J29" s="396"/>
      <c r="K29" s="397"/>
      <c r="L29" s="398">
        <v>10</v>
      </c>
      <c r="M29" s="399"/>
      <c r="N29" s="399"/>
      <c r="O29" s="399"/>
      <c r="P29" s="400"/>
      <c r="Q29" s="398">
        <v>2310</v>
      </c>
      <c r="R29" s="399"/>
      <c r="S29" s="399"/>
      <c r="T29" s="399"/>
      <c r="U29" s="399"/>
      <c r="V29" s="400"/>
      <c r="W29" s="458"/>
      <c r="X29" s="459"/>
      <c r="Y29" s="460"/>
      <c r="Z29" s="395" t="s">
        <v>184</v>
      </c>
      <c r="AA29" s="396"/>
      <c r="AB29" s="396"/>
      <c r="AC29" s="396"/>
      <c r="AD29" s="396"/>
      <c r="AE29" s="396"/>
      <c r="AF29" s="396"/>
      <c r="AG29" s="397"/>
      <c r="AH29" s="398">
        <v>113</v>
      </c>
      <c r="AI29" s="399"/>
      <c r="AJ29" s="399"/>
      <c r="AK29" s="399"/>
      <c r="AL29" s="400"/>
      <c r="AM29" s="398">
        <v>338548</v>
      </c>
      <c r="AN29" s="399"/>
      <c r="AO29" s="399"/>
      <c r="AP29" s="399"/>
      <c r="AQ29" s="399"/>
      <c r="AR29" s="400"/>
      <c r="AS29" s="398">
        <v>2996</v>
      </c>
      <c r="AT29" s="399"/>
      <c r="AU29" s="399"/>
      <c r="AV29" s="399"/>
      <c r="AW29" s="399"/>
      <c r="AX29" s="401"/>
      <c r="AY29" s="408"/>
      <c r="AZ29" s="409"/>
      <c r="BA29" s="409"/>
      <c r="BB29" s="410"/>
      <c r="BC29" s="402" t="s">
        <v>185</v>
      </c>
      <c r="BD29" s="403"/>
      <c r="BE29" s="403"/>
      <c r="BF29" s="403"/>
      <c r="BG29" s="403"/>
      <c r="BH29" s="403"/>
      <c r="BI29" s="403"/>
      <c r="BJ29" s="403"/>
      <c r="BK29" s="403"/>
      <c r="BL29" s="403"/>
      <c r="BM29" s="404"/>
      <c r="BN29" s="422">
        <v>65012</v>
      </c>
      <c r="BO29" s="423"/>
      <c r="BP29" s="423"/>
      <c r="BQ29" s="423"/>
      <c r="BR29" s="423"/>
      <c r="BS29" s="423"/>
      <c r="BT29" s="423"/>
      <c r="BU29" s="424"/>
      <c r="BV29" s="422">
        <v>67343</v>
      </c>
      <c r="BW29" s="423"/>
      <c r="BX29" s="423"/>
      <c r="BY29" s="423"/>
      <c r="BZ29" s="423"/>
      <c r="CA29" s="423"/>
      <c r="CB29" s="423"/>
      <c r="CC29" s="424"/>
      <c r="CD29" s="193"/>
      <c r="CE29" s="420"/>
      <c r="CF29" s="420"/>
      <c r="CG29" s="420"/>
      <c r="CH29" s="420"/>
      <c r="CI29" s="420"/>
      <c r="CJ29" s="420"/>
      <c r="CK29" s="420"/>
      <c r="CL29" s="420"/>
      <c r="CM29" s="420"/>
      <c r="CN29" s="420"/>
      <c r="CO29" s="420"/>
      <c r="CP29" s="420"/>
      <c r="CQ29" s="420"/>
      <c r="CR29" s="420"/>
      <c r="CS29" s="421"/>
      <c r="CT29" s="392"/>
      <c r="CU29" s="393"/>
      <c r="CV29" s="393"/>
      <c r="CW29" s="393"/>
      <c r="CX29" s="393"/>
      <c r="CY29" s="393"/>
      <c r="CZ29" s="393"/>
      <c r="DA29" s="394"/>
      <c r="DB29" s="392"/>
      <c r="DC29" s="393"/>
      <c r="DD29" s="393"/>
      <c r="DE29" s="393"/>
      <c r="DF29" s="393"/>
      <c r="DG29" s="393"/>
      <c r="DH29" s="393"/>
      <c r="DI29" s="394"/>
    </row>
    <row r="30" spans="1:113" ht="18.75" customHeight="1" thickBot="1" x14ac:dyDescent="0.2">
      <c r="A30" s="178"/>
      <c r="B30" s="441"/>
      <c r="C30" s="442"/>
      <c r="D30" s="443"/>
      <c r="E30" s="377"/>
      <c r="F30" s="378"/>
      <c r="G30" s="378"/>
      <c r="H30" s="378"/>
      <c r="I30" s="378"/>
      <c r="J30" s="378"/>
      <c r="K30" s="379"/>
      <c r="L30" s="380"/>
      <c r="M30" s="381"/>
      <c r="N30" s="381"/>
      <c r="O30" s="381"/>
      <c r="P30" s="382"/>
      <c r="Q30" s="380"/>
      <c r="R30" s="381"/>
      <c r="S30" s="381"/>
      <c r="T30" s="381"/>
      <c r="U30" s="381"/>
      <c r="V30" s="382"/>
      <c r="W30" s="383" t="s">
        <v>186</v>
      </c>
      <c r="X30" s="384"/>
      <c r="Y30" s="384"/>
      <c r="Z30" s="384"/>
      <c r="AA30" s="384"/>
      <c r="AB30" s="384"/>
      <c r="AC30" s="384"/>
      <c r="AD30" s="384"/>
      <c r="AE30" s="384"/>
      <c r="AF30" s="384"/>
      <c r="AG30" s="385"/>
      <c r="AH30" s="386">
        <v>92.5</v>
      </c>
      <c r="AI30" s="387"/>
      <c r="AJ30" s="387"/>
      <c r="AK30" s="387"/>
      <c r="AL30" s="387"/>
      <c r="AM30" s="387"/>
      <c r="AN30" s="387"/>
      <c r="AO30" s="387"/>
      <c r="AP30" s="387"/>
      <c r="AQ30" s="387"/>
      <c r="AR30" s="387"/>
      <c r="AS30" s="387"/>
      <c r="AT30" s="387"/>
      <c r="AU30" s="387"/>
      <c r="AV30" s="387"/>
      <c r="AW30" s="387"/>
      <c r="AX30" s="388"/>
      <c r="AY30" s="411"/>
      <c r="AZ30" s="412"/>
      <c r="BA30" s="412"/>
      <c r="BB30" s="413"/>
      <c r="BC30" s="389" t="s">
        <v>49</v>
      </c>
      <c r="BD30" s="390"/>
      <c r="BE30" s="390"/>
      <c r="BF30" s="390"/>
      <c r="BG30" s="390"/>
      <c r="BH30" s="390"/>
      <c r="BI30" s="390"/>
      <c r="BJ30" s="390"/>
      <c r="BK30" s="390"/>
      <c r="BL30" s="390"/>
      <c r="BM30" s="391"/>
      <c r="BN30" s="425">
        <v>761695</v>
      </c>
      <c r="BO30" s="426"/>
      <c r="BP30" s="426"/>
      <c r="BQ30" s="426"/>
      <c r="BR30" s="426"/>
      <c r="BS30" s="426"/>
      <c r="BT30" s="426"/>
      <c r="BU30" s="427"/>
      <c r="BV30" s="425">
        <v>724033</v>
      </c>
      <c r="BW30" s="426"/>
      <c r="BX30" s="426"/>
      <c r="BY30" s="426"/>
      <c r="BZ30" s="426"/>
      <c r="CA30" s="426"/>
      <c r="CB30" s="426"/>
      <c r="CC30" s="42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5" t="s">
        <v>187</v>
      </c>
      <c r="D32" s="375"/>
      <c r="E32" s="375"/>
      <c r="F32" s="375"/>
      <c r="G32" s="375"/>
      <c r="H32" s="375"/>
      <c r="I32" s="375"/>
      <c r="J32" s="375"/>
      <c r="K32" s="375"/>
      <c r="L32" s="375"/>
      <c r="M32" s="375"/>
      <c r="N32" s="375"/>
      <c r="O32" s="375"/>
      <c r="P32" s="375"/>
      <c r="Q32" s="375"/>
      <c r="R32" s="375"/>
      <c r="S32" s="375"/>
      <c r="U32" s="376" t="s">
        <v>188</v>
      </c>
      <c r="V32" s="376"/>
      <c r="W32" s="376"/>
      <c r="X32" s="376"/>
      <c r="Y32" s="376"/>
      <c r="Z32" s="376"/>
      <c r="AA32" s="376"/>
      <c r="AB32" s="376"/>
      <c r="AC32" s="376"/>
      <c r="AD32" s="376"/>
      <c r="AE32" s="376"/>
      <c r="AF32" s="376"/>
      <c r="AG32" s="376"/>
      <c r="AH32" s="376"/>
      <c r="AI32" s="376"/>
      <c r="AJ32" s="376"/>
      <c r="AK32" s="376"/>
      <c r="AM32" s="376" t="s">
        <v>189</v>
      </c>
      <c r="AN32" s="376"/>
      <c r="AO32" s="376"/>
      <c r="AP32" s="376"/>
      <c r="AQ32" s="376"/>
      <c r="AR32" s="376"/>
      <c r="AS32" s="376"/>
      <c r="AT32" s="376"/>
      <c r="AU32" s="376"/>
      <c r="AV32" s="376"/>
      <c r="AW32" s="376"/>
      <c r="AX32" s="376"/>
      <c r="AY32" s="376"/>
      <c r="AZ32" s="376"/>
      <c r="BA32" s="376"/>
      <c r="BB32" s="376"/>
      <c r="BC32" s="376"/>
      <c r="BE32" s="376" t="s">
        <v>190</v>
      </c>
      <c r="BF32" s="376"/>
      <c r="BG32" s="376"/>
      <c r="BH32" s="376"/>
      <c r="BI32" s="376"/>
      <c r="BJ32" s="376"/>
      <c r="BK32" s="376"/>
      <c r="BL32" s="376"/>
      <c r="BM32" s="376"/>
      <c r="BN32" s="376"/>
      <c r="BO32" s="376"/>
      <c r="BP32" s="376"/>
      <c r="BQ32" s="376"/>
      <c r="BR32" s="376"/>
      <c r="BS32" s="376"/>
      <c r="BT32" s="376"/>
      <c r="BU32" s="376"/>
      <c r="BW32" s="376" t="s">
        <v>191</v>
      </c>
      <c r="BX32" s="376"/>
      <c r="BY32" s="376"/>
      <c r="BZ32" s="376"/>
      <c r="CA32" s="376"/>
      <c r="CB32" s="376"/>
      <c r="CC32" s="376"/>
      <c r="CD32" s="376"/>
      <c r="CE32" s="376"/>
      <c r="CF32" s="376"/>
      <c r="CG32" s="376"/>
      <c r="CH32" s="376"/>
      <c r="CI32" s="376"/>
      <c r="CJ32" s="376"/>
      <c r="CK32" s="376"/>
      <c r="CL32" s="376"/>
      <c r="CM32" s="376"/>
      <c r="CO32" s="376" t="s">
        <v>192</v>
      </c>
      <c r="CP32" s="376"/>
      <c r="CQ32" s="376"/>
      <c r="CR32" s="376"/>
      <c r="CS32" s="376"/>
      <c r="CT32" s="376"/>
      <c r="CU32" s="376"/>
      <c r="CV32" s="376"/>
      <c r="CW32" s="376"/>
      <c r="CX32" s="376"/>
      <c r="CY32" s="376"/>
      <c r="CZ32" s="376"/>
      <c r="DA32" s="376"/>
      <c r="DB32" s="376"/>
      <c r="DC32" s="376"/>
      <c r="DD32" s="376"/>
      <c r="DE32" s="376"/>
      <c r="DI32" s="201"/>
    </row>
    <row r="33" spans="1:113" ht="13.5" customHeight="1" x14ac:dyDescent="0.15">
      <c r="A33" s="178"/>
      <c r="B33" s="202"/>
      <c r="C33" s="374" t="s">
        <v>193</v>
      </c>
      <c r="D33" s="374"/>
      <c r="E33" s="373" t="s">
        <v>194</v>
      </c>
      <c r="F33" s="373"/>
      <c r="G33" s="373"/>
      <c r="H33" s="373"/>
      <c r="I33" s="373"/>
      <c r="J33" s="373"/>
      <c r="K33" s="373"/>
      <c r="L33" s="373"/>
      <c r="M33" s="373"/>
      <c r="N33" s="373"/>
      <c r="O33" s="373"/>
      <c r="P33" s="373"/>
      <c r="Q33" s="373"/>
      <c r="R33" s="373"/>
      <c r="S33" s="373"/>
      <c r="T33" s="203"/>
      <c r="U33" s="374" t="s">
        <v>195</v>
      </c>
      <c r="V33" s="374"/>
      <c r="W33" s="373" t="s">
        <v>194</v>
      </c>
      <c r="X33" s="373"/>
      <c r="Y33" s="373"/>
      <c r="Z33" s="373"/>
      <c r="AA33" s="373"/>
      <c r="AB33" s="373"/>
      <c r="AC33" s="373"/>
      <c r="AD33" s="373"/>
      <c r="AE33" s="373"/>
      <c r="AF33" s="373"/>
      <c r="AG33" s="373"/>
      <c r="AH33" s="373"/>
      <c r="AI33" s="373"/>
      <c r="AJ33" s="373"/>
      <c r="AK33" s="373"/>
      <c r="AL33" s="203"/>
      <c r="AM33" s="374" t="s">
        <v>195</v>
      </c>
      <c r="AN33" s="374"/>
      <c r="AO33" s="373" t="s">
        <v>194</v>
      </c>
      <c r="AP33" s="373"/>
      <c r="AQ33" s="373"/>
      <c r="AR33" s="373"/>
      <c r="AS33" s="373"/>
      <c r="AT33" s="373"/>
      <c r="AU33" s="373"/>
      <c r="AV33" s="373"/>
      <c r="AW33" s="373"/>
      <c r="AX33" s="373"/>
      <c r="AY33" s="373"/>
      <c r="AZ33" s="373"/>
      <c r="BA33" s="373"/>
      <c r="BB33" s="373"/>
      <c r="BC33" s="373"/>
      <c r="BD33" s="204"/>
      <c r="BE33" s="373" t="s">
        <v>196</v>
      </c>
      <c r="BF33" s="373"/>
      <c r="BG33" s="373" t="s">
        <v>197</v>
      </c>
      <c r="BH33" s="373"/>
      <c r="BI33" s="373"/>
      <c r="BJ33" s="373"/>
      <c r="BK33" s="373"/>
      <c r="BL33" s="373"/>
      <c r="BM33" s="373"/>
      <c r="BN33" s="373"/>
      <c r="BO33" s="373"/>
      <c r="BP33" s="373"/>
      <c r="BQ33" s="373"/>
      <c r="BR33" s="373"/>
      <c r="BS33" s="373"/>
      <c r="BT33" s="373"/>
      <c r="BU33" s="373"/>
      <c r="BV33" s="204"/>
      <c r="BW33" s="374" t="s">
        <v>196</v>
      </c>
      <c r="BX33" s="374"/>
      <c r="BY33" s="373" t="s">
        <v>198</v>
      </c>
      <c r="BZ33" s="373"/>
      <c r="CA33" s="373"/>
      <c r="CB33" s="373"/>
      <c r="CC33" s="373"/>
      <c r="CD33" s="373"/>
      <c r="CE33" s="373"/>
      <c r="CF33" s="373"/>
      <c r="CG33" s="373"/>
      <c r="CH33" s="373"/>
      <c r="CI33" s="373"/>
      <c r="CJ33" s="373"/>
      <c r="CK33" s="373"/>
      <c r="CL33" s="373"/>
      <c r="CM33" s="373"/>
      <c r="CN33" s="203"/>
      <c r="CO33" s="374" t="s">
        <v>193</v>
      </c>
      <c r="CP33" s="374"/>
      <c r="CQ33" s="373" t="s">
        <v>199</v>
      </c>
      <c r="CR33" s="373"/>
      <c r="CS33" s="373"/>
      <c r="CT33" s="373"/>
      <c r="CU33" s="373"/>
      <c r="CV33" s="373"/>
      <c r="CW33" s="373"/>
      <c r="CX33" s="373"/>
      <c r="CY33" s="373"/>
      <c r="CZ33" s="373"/>
      <c r="DA33" s="373"/>
      <c r="DB33" s="373"/>
      <c r="DC33" s="373"/>
      <c r="DD33" s="373"/>
      <c r="DE33" s="373"/>
      <c r="DF33" s="203"/>
      <c r="DG33" s="372" t="s">
        <v>200</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t="str">
        <f>IF(AO34="","",MAX(C34:D43,U34:V43)+1)</f>
        <v/>
      </c>
      <c r="AN34" s="370"/>
      <c r="AO34" s="371"/>
      <c r="AP34" s="371"/>
      <c r="AQ34" s="371"/>
      <c r="AR34" s="371"/>
      <c r="AS34" s="371"/>
      <c r="AT34" s="371"/>
      <c r="AU34" s="371"/>
      <c r="AV34" s="371"/>
      <c r="AW34" s="371"/>
      <c r="AX34" s="371"/>
      <c r="AY34" s="371"/>
      <c r="AZ34" s="371"/>
      <c r="BA34" s="371"/>
      <c r="BB34" s="371"/>
      <c r="BC34" s="371"/>
      <c r="BD34" s="178"/>
      <c r="BE34" s="370">
        <f>IF(BG34="","",MAX(C34:D43,U34:V43,AM34:AN43)+1)</f>
        <v>5</v>
      </c>
      <c r="BF34" s="370"/>
      <c r="BG34" s="371" t="str">
        <f>IF('各会計、関係団体の財政状況及び健全化判断比率'!B31="","",'各会計、関係団体の財政状況及び健全化判断比率'!B31)</f>
        <v>下水道事業特別会計</v>
      </c>
      <c r="BH34" s="371"/>
      <c r="BI34" s="371"/>
      <c r="BJ34" s="371"/>
      <c r="BK34" s="371"/>
      <c r="BL34" s="371"/>
      <c r="BM34" s="371"/>
      <c r="BN34" s="371"/>
      <c r="BO34" s="371"/>
      <c r="BP34" s="371"/>
      <c r="BQ34" s="371"/>
      <c r="BR34" s="371"/>
      <c r="BS34" s="371"/>
      <c r="BT34" s="371"/>
      <c r="BU34" s="371"/>
      <c r="BV34" s="178"/>
      <c r="BW34" s="370">
        <f>IF(BY34="","",MAX(C34:D43,U34:V43,AM34:AN43,BE34:BF43)+1)</f>
        <v>6</v>
      </c>
      <c r="BX34" s="370"/>
      <c r="BY34" s="371" t="str">
        <f>IF('各会計、関係団体の財政状況及び健全化判断比率'!B68="","",'各会計、関係団体の財政状況及び健全化判断比率'!B68)</f>
        <v>熊本県市町村総合事務組合</v>
      </c>
      <c r="BZ34" s="371"/>
      <c r="CA34" s="371"/>
      <c r="CB34" s="371"/>
      <c r="CC34" s="371"/>
      <c r="CD34" s="371"/>
      <c r="CE34" s="371"/>
      <c r="CF34" s="371"/>
      <c r="CG34" s="371"/>
      <c r="CH34" s="371"/>
      <c r="CI34" s="371"/>
      <c r="CJ34" s="371"/>
      <c r="CK34" s="371"/>
      <c r="CL34" s="371"/>
      <c r="CM34" s="371"/>
      <c r="CN34" s="178"/>
      <c r="CO34" s="370">
        <f>IF(CQ34="","",MAX(C34:D43,U34:V43,AM34:AN43,BE34:BF43,BW34:BX43)+1)</f>
        <v>13</v>
      </c>
      <c r="CP34" s="370"/>
      <c r="CQ34" s="371" t="str">
        <f>IF('各会計、関係団体の財政状況及び健全化判断比率'!BS7="","",'各会計、関係団体の財政状況及び健全化判断比率'!BS7)</f>
        <v>宮原まちづくり（株）</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介護保険特別会計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7</v>
      </c>
      <c r="BX35" s="370"/>
      <c r="BY35" s="371" t="str">
        <f>IF('各会計、関係団体の財政状況及び健全化判断比率'!B69="","",'各会計、関係団体の財政状況及び健全化判断比率'!B69)</f>
        <v>氷川町及び八代市中学校組合</v>
      </c>
      <c r="BZ35" s="371"/>
      <c r="CA35" s="371"/>
      <c r="CB35" s="371"/>
      <c r="CC35" s="371"/>
      <c r="CD35" s="371"/>
      <c r="CE35" s="371"/>
      <c r="CF35" s="371"/>
      <c r="CG35" s="371"/>
      <c r="CH35" s="371"/>
      <c r="CI35" s="371"/>
      <c r="CJ35" s="371"/>
      <c r="CK35" s="371"/>
      <c r="CL35" s="371"/>
      <c r="CM35" s="371"/>
      <c r="CN35" s="178"/>
      <c r="CO35" s="370">
        <f t="shared" ref="CO35:CO43" si="3">IF(CQ35="","",CO34+1)</f>
        <v>14</v>
      </c>
      <c r="CP35" s="370"/>
      <c r="CQ35" s="371" t="str">
        <f>IF('各会計、関係団体の財政状況及び健全化判断比率'!BS8="","",'各会計、関係団体の財政状況及び健全化判断比率'!BS8)</f>
        <v>(有)氷川町まちづくり振興会</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後期高齢者医療特別会計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8</v>
      </c>
      <c r="BX36" s="370"/>
      <c r="BY36" s="371" t="str">
        <f>IF('各会計、関係団体の財政状況及び健全化判断比率'!B70="","",'各会計、関係団体の財政状況及び健全化判断比率'!B70)</f>
        <v>八代広域行政事務組合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9</v>
      </c>
      <c r="BX37" s="370"/>
      <c r="BY37" s="371" t="str">
        <f>IF('各会計、関係団体の財政状況及び健全化判断比率'!B71="","",'各会計、関係団体の財政状況及び健全化判断比率'!B71)</f>
        <v>八代生活環境事務組合
（一般会計）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10</v>
      </c>
      <c r="BX38" s="370"/>
      <c r="BY38" s="371" t="str">
        <f>IF('各会計、関係団体の財政状況及び健全化判断比率'!B72="","",'各会計、関係団体の財政状況及び健全化判断比率'!B72)</f>
        <v>八代生活環境事務組合
（水道事業会計）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11</v>
      </c>
      <c r="BX39" s="370"/>
      <c r="BY39" s="371" t="str">
        <f>IF('各会計、関係団体の財政状況及び健全化判断比率'!B73="","",'各会計、関係団体の財政状況及び健全化判断比率'!B73)</f>
        <v>熊本県後期高齢者医療広域連合
（一般会計）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12</v>
      </c>
      <c r="BX40" s="370"/>
      <c r="BY40" s="371" t="str">
        <f>IF('各会計、関係団体の財政状況及び健全化判断比率'!B74="","",'各会計、関係団体の財政状況及び健全化判断比率'!B74)</f>
        <v>熊本県後期高齢者医療広域連合
（後期高齢者医療特別会計）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201</v>
      </c>
      <c r="E46" s="367" t="s">
        <v>202</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203</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204</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205</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206</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207</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208</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177" t="s">
        <v>570</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179" t="s">
        <v>554</v>
      </c>
      <c r="D34" s="1179"/>
      <c r="E34" s="1180"/>
      <c r="F34" s="32">
        <v>16.48</v>
      </c>
      <c r="G34" s="33">
        <v>10.86</v>
      </c>
      <c r="H34" s="33">
        <v>7.16</v>
      </c>
      <c r="I34" s="33">
        <v>9.81</v>
      </c>
      <c r="J34" s="34">
        <v>15.47</v>
      </c>
      <c r="K34" s="22"/>
      <c r="L34" s="22"/>
      <c r="M34" s="22"/>
      <c r="N34" s="22"/>
      <c r="O34" s="22"/>
      <c r="P34" s="22"/>
    </row>
    <row r="35" spans="1:16" ht="39" customHeight="1" x14ac:dyDescent="0.15">
      <c r="A35" s="22"/>
      <c r="B35" s="35"/>
      <c r="C35" s="1173" t="s">
        <v>555</v>
      </c>
      <c r="D35" s="1174"/>
      <c r="E35" s="1175"/>
      <c r="F35" s="36">
        <v>4.9800000000000004</v>
      </c>
      <c r="G35" s="37">
        <v>7</v>
      </c>
      <c r="H35" s="37">
        <v>7.79</v>
      </c>
      <c r="I35" s="37">
        <v>7.68</v>
      </c>
      <c r="J35" s="38">
        <v>8.26</v>
      </c>
      <c r="K35" s="22"/>
      <c r="L35" s="22"/>
      <c r="M35" s="22"/>
      <c r="N35" s="22"/>
      <c r="O35" s="22"/>
      <c r="P35" s="22"/>
    </row>
    <row r="36" spans="1:16" ht="39" customHeight="1" x14ac:dyDescent="0.15">
      <c r="A36" s="22"/>
      <c r="B36" s="35"/>
      <c r="C36" s="1173" t="s">
        <v>556</v>
      </c>
      <c r="D36" s="1174"/>
      <c r="E36" s="1175"/>
      <c r="F36" s="36">
        <v>2.27</v>
      </c>
      <c r="G36" s="37">
        <v>3.77</v>
      </c>
      <c r="H36" s="37">
        <v>3.27</v>
      </c>
      <c r="I36" s="37">
        <v>3.77</v>
      </c>
      <c r="J36" s="38">
        <v>6.51</v>
      </c>
      <c r="K36" s="22"/>
      <c r="L36" s="22"/>
      <c r="M36" s="22"/>
      <c r="N36" s="22"/>
      <c r="O36" s="22"/>
      <c r="P36" s="22"/>
    </row>
    <row r="37" spans="1:16" ht="39" customHeight="1" x14ac:dyDescent="0.15">
      <c r="A37" s="22"/>
      <c r="B37" s="35"/>
      <c r="C37" s="1173" t="s">
        <v>557</v>
      </c>
      <c r="D37" s="1174"/>
      <c r="E37" s="1175"/>
      <c r="F37" s="36">
        <v>0.32</v>
      </c>
      <c r="G37" s="37">
        <v>0.27</v>
      </c>
      <c r="H37" s="37">
        <v>0.67</v>
      </c>
      <c r="I37" s="37">
        <v>0.84</v>
      </c>
      <c r="J37" s="38">
        <v>1.01</v>
      </c>
      <c r="K37" s="22"/>
      <c r="L37" s="22"/>
      <c r="M37" s="22"/>
      <c r="N37" s="22"/>
      <c r="O37" s="22"/>
      <c r="P37" s="22"/>
    </row>
    <row r="38" spans="1:16" ht="39" customHeight="1" x14ac:dyDescent="0.15">
      <c r="A38" s="22"/>
      <c r="B38" s="35"/>
      <c r="C38" s="1173" t="s">
        <v>558</v>
      </c>
      <c r="D38" s="1174"/>
      <c r="E38" s="1175"/>
      <c r="F38" s="36">
        <v>0.03</v>
      </c>
      <c r="G38" s="37">
        <v>0.04</v>
      </c>
      <c r="H38" s="37">
        <v>0.04</v>
      </c>
      <c r="I38" s="37">
        <v>0.05</v>
      </c>
      <c r="J38" s="38">
        <v>0.04</v>
      </c>
      <c r="K38" s="22"/>
      <c r="L38" s="22"/>
      <c r="M38" s="22"/>
      <c r="N38" s="22"/>
      <c r="O38" s="22"/>
      <c r="P38" s="22"/>
    </row>
    <row r="39" spans="1:16" ht="39" customHeight="1" x14ac:dyDescent="0.15">
      <c r="A39" s="22"/>
      <c r="B39" s="35"/>
      <c r="C39" s="1173"/>
      <c r="D39" s="1174"/>
      <c r="E39" s="1175"/>
      <c r="F39" s="36"/>
      <c r="G39" s="37"/>
      <c r="H39" s="37"/>
      <c r="I39" s="37"/>
      <c r="J39" s="38"/>
      <c r="K39" s="22"/>
      <c r="L39" s="22"/>
      <c r="M39" s="22"/>
      <c r="N39" s="22"/>
      <c r="O39" s="22"/>
      <c r="P39" s="22"/>
    </row>
    <row r="40" spans="1:16" ht="39" customHeight="1" x14ac:dyDescent="0.15">
      <c r="A40" s="22"/>
      <c r="B40" s="35"/>
      <c r="C40" s="1173"/>
      <c r="D40" s="1174"/>
      <c r="E40" s="1175"/>
      <c r="F40" s="36"/>
      <c r="G40" s="37"/>
      <c r="H40" s="37"/>
      <c r="I40" s="37"/>
      <c r="J40" s="38"/>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559</v>
      </c>
      <c r="D42" s="1174"/>
      <c r="E42" s="1175"/>
      <c r="F42" s="36" t="s">
        <v>503</v>
      </c>
      <c r="G42" s="37" t="s">
        <v>503</v>
      </c>
      <c r="H42" s="37" t="s">
        <v>503</v>
      </c>
      <c r="I42" s="37" t="s">
        <v>503</v>
      </c>
      <c r="J42" s="38" t="s">
        <v>503</v>
      </c>
      <c r="K42" s="22"/>
      <c r="L42" s="22"/>
      <c r="M42" s="22"/>
      <c r="N42" s="22"/>
      <c r="O42" s="22"/>
      <c r="P42" s="22"/>
    </row>
    <row r="43" spans="1:16" ht="39" customHeight="1" thickBot="1" x14ac:dyDescent="0.2">
      <c r="A43" s="22"/>
      <c r="B43" s="40"/>
      <c r="C43" s="1176" t="s">
        <v>560</v>
      </c>
      <c r="D43" s="1177"/>
      <c r="E43" s="1178"/>
      <c r="F43" s="41">
        <v>0.19</v>
      </c>
      <c r="G43" s="42" t="s">
        <v>503</v>
      </c>
      <c r="H43" s="42" t="s">
        <v>503</v>
      </c>
      <c r="I43" s="42" t="s">
        <v>503</v>
      </c>
      <c r="J43" s="43" t="s">
        <v>503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IFABYkyCZ29J9BBcYRa5N7dh3WOp8VmWP+JoKFMdOwJ/qb+ofYyOJ7hXhAi7TgM2H/CSr1yMJVrXIThKwHWQQ==" saltValue="2r/jUQhch4dx8P1eWVbD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199" t="s">
        <v>10</v>
      </c>
      <c r="C45" s="1200"/>
      <c r="D45" s="58"/>
      <c r="E45" s="1205" t="s">
        <v>11</v>
      </c>
      <c r="F45" s="1205"/>
      <c r="G45" s="1205"/>
      <c r="H45" s="1205"/>
      <c r="I45" s="1205"/>
      <c r="J45" s="1206"/>
      <c r="K45" s="59">
        <v>743</v>
      </c>
      <c r="L45" s="60">
        <v>702</v>
      </c>
      <c r="M45" s="60">
        <v>787</v>
      </c>
      <c r="N45" s="60">
        <v>904</v>
      </c>
      <c r="O45" s="61">
        <v>971</v>
      </c>
      <c r="P45" s="48"/>
      <c r="Q45" s="48"/>
      <c r="R45" s="48"/>
      <c r="S45" s="48"/>
      <c r="T45" s="48"/>
      <c r="U45" s="48"/>
    </row>
    <row r="46" spans="1:21" ht="30.75" customHeight="1" x14ac:dyDescent="0.15">
      <c r="A46" s="48"/>
      <c r="B46" s="1201"/>
      <c r="C46" s="1202"/>
      <c r="D46" s="62"/>
      <c r="E46" s="1183" t="s">
        <v>12</v>
      </c>
      <c r="F46" s="1183"/>
      <c r="G46" s="1183"/>
      <c r="H46" s="1183"/>
      <c r="I46" s="1183"/>
      <c r="J46" s="1184"/>
      <c r="K46" s="63" t="s">
        <v>503</v>
      </c>
      <c r="L46" s="64" t="s">
        <v>503</v>
      </c>
      <c r="M46" s="64" t="s">
        <v>503</v>
      </c>
      <c r="N46" s="64" t="s">
        <v>503</v>
      </c>
      <c r="O46" s="65" t="s">
        <v>503</v>
      </c>
      <c r="P46" s="48"/>
      <c r="Q46" s="48"/>
      <c r="R46" s="48"/>
      <c r="S46" s="48"/>
      <c r="T46" s="48"/>
      <c r="U46" s="48"/>
    </row>
    <row r="47" spans="1:21" ht="30.75" customHeight="1" x14ac:dyDescent="0.15">
      <c r="A47" s="48"/>
      <c r="B47" s="1201"/>
      <c r="C47" s="1202"/>
      <c r="D47" s="62"/>
      <c r="E47" s="1183" t="s">
        <v>13</v>
      </c>
      <c r="F47" s="1183"/>
      <c r="G47" s="1183"/>
      <c r="H47" s="1183"/>
      <c r="I47" s="1183"/>
      <c r="J47" s="1184"/>
      <c r="K47" s="63" t="s">
        <v>503</v>
      </c>
      <c r="L47" s="64" t="s">
        <v>503</v>
      </c>
      <c r="M47" s="64" t="s">
        <v>503</v>
      </c>
      <c r="N47" s="64" t="s">
        <v>503</v>
      </c>
      <c r="O47" s="65" t="s">
        <v>503</v>
      </c>
      <c r="P47" s="48"/>
      <c r="Q47" s="48"/>
      <c r="R47" s="48"/>
      <c r="S47" s="48"/>
      <c r="T47" s="48"/>
      <c r="U47" s="48"/>
    </row>
    <row r="48" spans="1:21" ht="30.75" customHeight="1" x14ac:dyDescent="0.15">
      <c r="A48" s="48"/>
      <c r="B48" s="1201"/>
      <c r="C48" s="1202"/>
      <c r="D48" s="62"/>
      <c r="E48" s="1183" t="s">
        <v>14</v>
      </c>
      <c r="F48" s="1183"/>
      <c r="G48" s="1183"/>
      <c r="H48" s="1183"/>
      <c r="I48" s="1183"/>
      <c r="J48" s="1184"/>
      <c r="K48" s="63">
        <v>214</v>
      </c>
      <c r="L48" s="64">
        <v>237</v>
      </c>
      <c r="M48" s="64">
        <v>260</v>
      </c>
      <c r="N48" s="64">
        <v>259</v>
      </c>
      <c r="O48" s="65">
        <v>263</v>
      </c>
      <c r="P48" s="48"/>
      <c r="Q48" s="48"/>
      <c r="R48" s="48"/>
      <c r="S48" s="48"/>
      <c r="T48" s="48"/>
      <c r="U48" s="48"/>
    </row>
    <row r="49" spans="1:21" ht="30.75" customHeight="1" x14ac:dyDescent="0.15">
      <c r="A49" s="48"/>
      <c r="B49" s="1201"/>
      <c r="C49" s="1202"/>
      <c r="D49" s="62"/>
      <c r="E49" s="1183" t="s">
        <v>15</v>
      </c>
      <c r="F49" s="1183"/>
      <c r="G49" s="1183"/>
      <c r="H49" s="1183"/>
      <c r="I49" s="1183"/>
      <c r="J49" s="1184"/>
      <c r="K49" s="63">
        <v>46</v>
      </c>
      <c r="L49" s="64">
        <v>58</v>
      </c>
      <c r="M49" s="64">
        <v>50</v>
      </c>
      <c r="N49" s="64">
        <v>45</v>
      </c>
      <c r="O49" s="65">
        <v>38</v>
      </c>
      <c r="P49" s="48"/>
      <c r="Q49" s="48"/>
      <c r="R49" s="48"/>
      <c r="S49" s="48"/>
      <c r="T49" s="48"/>
      <c r="U49" s="48"/>
    </row>
    <row r="50" spans="1:21" ht="30.75" customHeight="1" x14ac:dyDescent="0.15">
      <c r="A50" s="48"/>
      <c r="B50" s="1201"/>
      <c r="C50" s="1202"/>
      <c r="D50" s="62"/>
      <c r="E50" s="1183" t="s">
        <v>16</v>
      </c>
      <c r="F50" s="1183"/>
      <c r="G50" s="1183"/>
      <c r="H50" s="1183"/>
      <c r="I50" s="1183"/>
      <c r="J50" s="1184"/>
      <c r="K50" s="63">
        <v>2</v>
      </c>
      <c r="L50" s="64">
        <v>2</v>
      </c>
      <c r="M50" s="64">
        <v>3</v>
      </c>
      <c r="N50" s="64">
        <v>2</v>
      </c>
      <c r="O50" s="65">
        <v>8</v>
      </c>
      <c r="P50" s="48"/>
      <c r="Q50" s="48"/>
      <c r="R50" s="48"/>
      <c r="S50" s="48"/>
      <c r="T50" s="48"/>
      <c r="U50" s="48"/>
    </row>
    <row r="51" spans="1:21" ht="30.75" customHeight="1" x14ac:dyDescent="0.15">
      <c r="A51" s="48"/>
      <c r="B51" s="1203"/>
      <c r="C51" s="1204"/>
      <c r="D51" s="66"/>
      <c r="E51" s="1183" t="s">
        <v>17</v>
      </c>
      <c r="F51" s="1183"/>
      <c r="G51" s="1183"/>
      <c r="H51" s="1183"/>
      <c r="I51" s="1183"/>
      <c r="J51" s="1184"/>
      <c r="K51" s="63" t="s">
        <v>503</v>
      </c>
      <c r="L51" s="64" t="s">
        <v>503</v>
      </c>
      <c r="M51" s="64" t="s">
        <v>503</v>
      </c>
      <c r="N51" s="64" t="s">
        <v>503</v>
      </c>
      <c r="O51" s="65" t="s">
        <v>503</v>
      </c>
      <c r="P51" s="48"/>
      <c r="Q51" s="48"/>
      <c r="R51" s="48"/>
      <c r="S51" s="48"/>
      <c r="T51" s="48"/>
      <c r="U51" s="48"/>
    </row>
    <row r="52" spans="1:21" ht="30.75" customHeight="1" x14ac:dyDescent="0.15">
      <c r="A52" s="48"/>
      <c r="B52" s="1181" t="s">
        <v>18</v>
      </c>
      <c r="C52" s="1182"/>
      <c r="D52" s="66"/>
      <c r="E52" s="1183" t="s">
        <v>19</v>
      </c>
      <c r="F52" s="1183"/>
      <c r="G52" s="1183"/>
      <c r="H52" s="1183"/>
      <c r="I52" s="1183"/>
      <c r="J52" s="1184"/>
      <c r="K52" s="63">
        <v>852</v>
      </c>
      <c r="L52" s="64">
        <v>811</v>
      </c>
      <c r="M52" s="64">
        <v>859</v>
      </c>
      <c r="N52" s="64">
        <v>841</v>
      </c>
      <c r="O52" s="65">
        <v>815</v>
      </c>
      <c r="P52" s="48"/>
      <c r="Q52" s="48"/>
      <c r="R52" s="48"/>
      <c r="S52" s="48"/>
      <c r="T52" s="48"/>
      <c r="U52" s="48"/>
    </row>
    <row r="53" spans="1:21" ht="30.75" customHeight="1" thickBot="1" x14ac:dyDescent="0.2">
      <c r="A53" s="48"/>
      <c r="B53" s="1185" t="s">
        <v>20</v>
      </c>
      <c r="C53" s="1186"/>
      <c r="D53" s="67"/>
      <c r="E53" s="1187" t="s">
        <v>21</v>
      </c>
      <c r="F53" s="1187"/>
      <c r="G53" s="1187"/>
      <c r="H53" s="1187"/>
      <c r="I53" s="1187"/>
      <c r="J53" s="1188"/>
      <c r="K53" s="68">
        <v>153</v>
      </c>
      <c r="L53" s="69">
        <v>188</v>
      </c>
      <c r="M53" s="69">
        <v>241</v>
      </c>
      <c r="N53" s="69">
        <v>369</v>
      </c>
      <c r="O53" s="70">
        <v>465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561</v>
      </c>
      <c r="P55" s="48"/>
      <c r="Q55" s="48"/>
      <c r="R55" s="48"/>
      <c r="S55" s="48"/>
      <c r="T55" s="48"/>
      <c r="U55" s="48"/>
    </row>
    <row r="56" spans="1:21" ht="31.5" customHeight="1" thickBot="1" x14ac:dyDescent="0.2">
      <c r="A56" s="48"/>
      <c r="B56" s="76"/>
      <c r="C56" s="77"/>
      <c r="D56" s="77"/>
      <c r="E56" s="78"/>
      <c r="F56" s="78"/>
      <c r="G56" s="78"/>
      <c r="H56" s="78"/>
      <c r="I56" s="78"/>
      <c r="J56" s="79" t="s">
        <v>2</v>
      </c>
      <c r="K56" s="80" t="s">
        <v>562</v>
      </c>
      <c r="L56" s="81" t="s">
        <v>563</v>
      </c>
      <c r="M56" s="81" t="s">
        <v>564</v>
      </c>
      <c r="N56" s="81" t="s">
        <v>565</v>
      </c>
      <c r="O56" s="82" t="s">
        <v>566</v>
      </c>
      <c r="P56" s="48"/>
      <c r="Q56" s="48"/>
      <c r="R56" s="48"/>
      <c r="S56" s="48"/>
      <c r="T56" s="48"/>
      <c r="U56" s="48"/>
    </row>
    <row r="57" spans="1:21" ht="31.5" customHeight="1" x14ac:dyDescent="0.15">
      <c r="B57" s="1189" t="s">
        <v>24</v>
      </c>
      <c r="C57" s="1190"/>
      <c r="D57" s="1193" t="s">
        <v>25</v>
      </c>
      <c r="E57" s="1194"/>
      <c r="F57" s="1194"/>
      <c r="G57" s="1194"/>
      <c r="H57" s="1194"/>
      <c r="I57" s="1194"/>
      <c r="J57" s="1195"/>
      <c r="K57" s="83"/>
      <c r="L57" s="84"/>
      <c r="M57" s="84"/>
      <c r="N57" s="84"/>
      <c r="O57" s="85"/>
    </row>
    <row r="58" spans="1:21" ht="31.5" customHeight="1" thickBot="1" x14ac:dyDescent="0.2">
      <c r="B58" s="1191"/>
      <c r="C58" s="1192"/>
      <c r="D58" s="1196" t="s">
        <v>26</v>
      </c>
      <c r="E58" s="1197"/>
      <c r="F58" s="1197"/>
      <c r="G58" s="1197"/>
      <c r="H58" s="1197"/>
      <c r="I58" s="1197"/>
      <c r="J58" s="1198"/>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Y1eoO+bld1RR0dEINfEGJ1HPlkOOmyK8uj8RqV7QLlpZ6gyYwDMtpfIv3uzYX5/1IMCT3H0ZfpeDytd6T0O0w==" saltValue="gzIxm+uF/7qSHt3RmRvMO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0" zoomScaleNormal="5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545</v>
      </c>
      <c r="J40" s="100" t="s">
        <v>546</v>
      </c>
      <c r="K40" s="100" t="s">
        <v>547</v>
      </c>
      <c r="L40" s="100" t="s">
        <v>548</v>
      </c>
      <c r="M40" s="101" t="s">
        <v>549</v>
      </c>
    </row>
    <row r="41" spans="2:13" ht="27.75" customHeight="1" x14ac:dyDescent="0.15">
      <c r="B41" s="1219" t="s">
        <v>29</v>
      </c>
      <c r="C41" s="1220"/>
      <c r="D41" s="102"/>
      <c r="E41" s="1221" t="s">
        <v>30</v>
      </c>
      <c r="F41" s="1221"/>
      <c r="G41" s="1221"/>
      <c r="H41" s="1222"/>
      <c r="I41" s="358">
        <v>6998</v>
      </c>
      <c r="J41" s="359">
        <v>7461</v>
      </c>
      <c r="K41" s="359">
        <v>7472</v>
      </c>
      <c r="L41" s="359">
        <v>7321</v>
      </c>
      <c r="M41" s="360">
        <v>6745</v>
      </c>
    </row>
    <row r="42" spans="2:13" ht="27.75" customHeight="1" x14ac:dyDescent="0.15">
      <c r="B42" s="1209"/>
      <c r="C42" s="1210"/>
      <c r="D42" s="103"/>
      <c r="E42" s="1213" t="s">
        <v>31</v>
      </c>
      <c r="F42" s="1213"/>
      <c r="G42" s="1213"/>
      <c r="H42" s="1214"/>
      <c r="I42" s="361" t="s">
        <v>503</v>
      </c>
      <c r="J42" s="362" t="s">
        <v>503</v>
      </c>
      <c r="K42" s="362" t="s">
        <v>503</v>
      </c>
      <c r="L42" s="362" t="s">
        <v>503</v>
      </c>
      <c r="M42" s="363" t="s">
        <v>503</v>
      </c>
    </row>
    <row r="43" spans="2:13" ht="27.75" customHeight="1" x14ac:dyDescent="0.15">
      <c r="B43" s="1209"/>
      <c r="C43" s="1210"/>
      <c r="D43" s="103"/>
      <c r="E43" s="1213" t="s">
        <v>32</v>
      </c>
      <c r="F43" s="1213"/>
      <c r="G43" s="1213"/>
      <c r="H43" s="1214"/>
      <c r="I43" s="361">
        <v>3102</v>
      </c>
      <c r="J43" s="362">
        <v>3012</v>
      </c>
      <c r="K43" s="362">
        <v>3063</v>
      </c>
      <c r="L43" s="362">
        <v>3080</v>
      </c>
      <c r="M43" s="363">
        <v>3173</v>
      </c>
    </row>
    <row r="44" spans="2:13" ht="27.75" customHeight="1" x14ac:dyDescent="0.15">
      <c r="B44" s="1209"/>
      <c r="C44" s="1210"/>
      <c r="D44" s="103"/>
      <c r="E44" s="1213" t="s">
        <v>33</v>
      </c>
      <c r="F44" s="1213"/>
      <c r="G44" s="1213"/>
      <c r="H44" s="1214"/>
      <c r="I44" s="361">
        <v>251</v>
      </c>
      <c r="J44" s="362">
        <v>226</v>
      </c>
      <c r="K44" s="362">
        <v>233</v>
      </c>
      <c r="L44" s="362">
        <v>204</v>
      </c>
      <c r="M44" s="363">
        <v>186</v>
      </c>
    </row>
    <row r="45" spans="2:13" ht="27.75" customHeight="1" x14ac:dyDescent="0.15">
      <c r="B45" s="1209"/>
      <c r="C45" s="1210"/>
      <c r="D45" s="103"/>
      <c r="E45" s="1213" t="s">
        <v>34</v>
      </c>
      <c r="F45" s="1213"/>
      <c r="G45" s="1213"/>
      <c r="H45" s="1214"/>
      <c r="I45" s="361">
        <v>854</v>
      </c>
      <c r="J45" s="362">
        <v>798</v>
      </c>
      <c r="K45" s="362">
        <v>734</v>
      </c>
      <c r="L45" s="362">
        <v>680</v>
      </c>
      <c r="M45" s="363">
        <v>488</v>
      </c>
    </row>
    <row r="46" spans="2:13" ht="27.75" customHeight="1" x14ac:dyDescent="0.15">
      <c r="B46" s="1209"/>
      <c r="C46" s="1210"/>
      <c r="D46" s="104"/>
      <c r="E46" s="1213" t="s">
        <v>35</v>
      </c>
      <c r="F46" s="1213"/>
      <c r="G46" s="1213"/>
      <c r="H46" s="1214"/>
      <c r="I46" s="361" t="s">
        <v>503</v>
      </c>
      <c r="J46" s="362" t="s">
        <v>503</v>
      </c>
      <c r="K46" s="362" t="s">
        <v>503</v>
      </c>
      <c r="L46" s="362" t="s">
        <v>503</v>
      </c>
      <c r="M46" s="363" t="s">
        <v>503</v>
      </c>
    </row>
    <row r="47" spans="2:13" ht="27.75" customHeight="1" x14ac:dyDescent="0.15">
      <c r="B47" s="1209"/>
      <c r="C47" s="1210"/>
      <c r="D47" s="105"/>
      <c r="E47" s="1223" t="s">
        <v>36</v>
      </c>
      <c r="F47" s="1224"/>
      <c r="G47" s="1224"/>
      <c r="H47" s="1225"/>
      <c r="I47" s="361" t="s">
        <v>503</v>
      </c>
      <c r="J47" s="362" t="s">
        <v>503</v>
      </c>
      <c r="K47" s="362" t="s">
        <v>503</v>
      </c>
      <c r="L47" s="362" t="s">
        <v>503</v>
      </c>
      <c r="M47" s="363" t="s">
        <v>503</v>
      </c>
    </row>
    <row r="48" spans="2:13" ht="27.75" customHeight="1" x14ac:dyDescent="0.15">
      <c r="B48" s="1209"/>
      <c r="C48" s="1210"/>
      <c r="D48" s="103"/>
      <c r="E48" s="1213" t="s">
        <v>37</v>
      </c>
      <c r="F48" s="1213"/>
      <c r="G48" s="1213"/>
      <c r="H48" s="1214"/>
      <c r="I48" s="361" t="s">
        <v>503</v>
      </c>
      <c r="J48" s="362" t="s">
        <v>503</v>
      </c>
      <c r="K48" s="362" t="s">
        <v>503</v>
      </c>
      <c r="L48" s="362" t="s">
        <v>503</v>
      </c>
      <c r="M48" s="363" t="s">
        <v>503</v>
      </c>
    </row>
    <row r="49" spans="2:13" ht="27.75" customHeight="1" x14ac:dyDescent="0.15">
      <c r="B49" s="1211"/>
      <c r="C49" s="1212"/>
      <c r="D49" s="103"/>
      <c r="E49" s="1213" t="s">
        <v>38</v>
      </c>
      <c r="F49" s="1213"/>
      <c r="G49" s="1213"/>
      <c r="H49" s="1214"/>
      <c r="I49" s="361" t="s">
        <v>503</v>
      </c>
      <c r="J49" s="362" t="s">
        <v>503</v>
      </c>
      <c r="K49" s="362" t="s">
        <v>503</v>
      </c>
      <c r="L49" s="362" t="s">
        <v>503</v>
      </c>
      <c r="M49" s="363" t="s">
        <v>503</v>
      </c>
    </row>
    <row r="50" spans="2:13" ht="27.75" customHeight="1" x14ac:dyDescent="0.15">
      <c r="B50" s="1207" t="s">
        <v>39</v>
      </c>
      <c r="C50" s="1208"/>
      <c r="D50" s="106"/>
      <c r="E50" s="1213" t="s">
        <v>40</v>
      </c>
      <c r="F50" s="1213"/>
      <c r="G50" s="1213"/>
      <c r="H50" s="1214"/>
      <c r="I50" s="361">
        <v>2454</v>
      </c>
      <c r="J50" s="362">
        <v>2547</v>
      </c>
      <c r="K50" s="362">
        <v>2489</v>
      </c>
      <c r="L50" s="362">
        <v>2280</v>
      </c>
      <c r="M50" s="363">
        <v>2245</v>
      </c>
    </row>
    <row r="51" spans="2:13" ht="27.75" customHeight="1" x14ac:dyDescent="0.15">
      <c r="B51" s="1209"/>
      <c r="C51" s="1210"/>
      <c r="D51" s="103"/>
      <c r="E51" s="1213" t="s">
        <v>41</v>
      </c>
      <c r="F51" s="1213"/>
      <c r="G51" s="1213"/>
      <c r="H51" s="1214"/>
      <c r="I51" s="361">
        <v>221</v>
      </c>
      <c r="J51" s="362">
        <v>187</v>
      </c>
      <c r="K51" s="362">
        <v>184</v>
      </c>
      <c r="L51" s="362">
        <v>163</v>
      </c>
      <c r="M51" s="363">
        <v>151</v>
      </c>
    </row>
    <row r="52" spans="2:13" ht="27.75" customHeight="1" x14ac:dyDescent="0.15">
      <c r="B52" s="1211"/>
      <c r="C52" s="1212"/>
      <c r="D52" s="103"/>
      <c r="E52" s="1213" t="s">
        <v>42</v>
      </c>
      <c r="F52" s="1213"/>
      <c r="G52" s="1213"/>
      <c r="H52" s="1214"/>
      <c r="I52" s="361">
        <v>7629</v>
      </c>
      <c r="J52" s="362">
        <v>7762</v>
      </c>
      <c r="K52" s="362">
        <v>7541</v>
      </c>
      <c r="L52" s="362">
        <v>7356</v>
      </c>
      <c r="M52" s="363">
        <v>6952</v>
      </c>
    </row>
    <row r="53" spans="2:13" ht="27.75" customHeight="1" thickBot="1" x14ac:dyDescent="0.2">
      <c r="B53" s="1215" t="s">
        <v>43</v>
      </c>
      <c r="C53" s="1216"/>
      <c r="D53" s="107"/>
      <c r="E53" s="1217" t="s">
        <v>44</v>
      </c>
      <c r="F53" s="1217"/>
      <c r="G53" s="1217"/>
      <c r="H53" s="1218"/>
      <c r="I53" s="364">
        <v>900</v>
      </c>
      <c r="J53" s="365">
        <v>1000</v>
      </c>
      <c r="K53" s="365">
        <v>1288</v>
      </c>
      <c r="L53" s="365">
        <v>1486</v>
      </c>
      <c r="M53" s="366">
        <v>1245</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btn7XFKmS+AbcmHqEu1Hgi2vY9So4UUQtMt/c2D3NyE5+eyUGXpz1yDfGJQG2onS6WqrX4o3QYdtzVk4EiYqHQ==" saltValue="vIifN2R7eMmYFfYondzPK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547</v>
      </c>
      <c r="G54" s="116" t="s">
        <v>548</v>
      </c>
      <c r="H54" s="117" t="s">
        <v>549</v>
      </c>
    </row>
    <row r="55" spans="2:8" ht="52.5" customHeight="1" x14ac:dyDescent="0.15">
      <c r="B55" s="118"/>
      <c r="C55" s="1234" t="s">
        <v>47</v>
      </c>
      <c r="D55" s="1234"/>
      <c r="E55" s="1235"/>
      <c r="F55" s="119">
        <v>2036</v>
      </c>
      <c r="G55" s="119">
        <v>1738</v>
      </c>
      <c r="H55" s="120">
        <v>1500</v>
      </c>
    </row>
    <row r="56" spans="2:8" ht="52.5" customHeight="1" x14ac:dyDescent="0.15">
      <c r="B56" s="121"/>
      <c r="C56" s="1236" t="s">
        <v>48</v>
      </c>
      <c r="D56" s="1236"/>
      <c r="E56" s="1237"/>
      <c r="F56" s="122">
        <v>70</v>
      </c>
      <c r="G56" s="122">
        <v>67</v>
      </c>
      <c r="H56" s="123">
        <v>65</v>
      </c>
    </row>
    <row r="57" spans="2:8" ht="53.25" customHeight="1" x14ac:dyDescent="0.15">
      <c r="B57" s="121"/>
      <c r="C57" s="1238" t="s">
        <v>49</v>
      </c>
      <c r="D57" s="1238"/>
      <c r="E57" s="1239"/>
      <c r="F57" s="124">
        <v>593</v>
      </c>
      <c r="G57" s="124">
        <v>724</v>
      </c>
      <c r="H57" s="125">
        <v>762</v>
      </c>
    </row>
    <row r="58" spans="2:8" ht="45.75" customHeight="1" x14ac:dyDescent="0.15">
      <c r="B58" s="126"/>
      <c r="C58" s="1226" t="s">
        <v>583</v>
      </c>
      <c r="D58" s="1227"/>
      <c r="E58" s="1228"/>
      <c r="F58" s="127">
        <v>75</v>
      </c>
      <c r="G58" s="127">
        <v>169</v>
      </c>
      <c r="H58" s="128">
        <v>297</v>
      </c>
    </row>
    <row r="59" spans="2:8" ht="45.75" customHeight="1" x14ac:dyDescent="0.15">
      <c r="B59" s="126"/>
      <c r="C59" s="1226" t="s">
        <v>584</v>
      </c>
      <c r="D59" s="1227"/>
      <c r="E59" s="1228"/>
      <c r="F59" s="127">
        <v>413</v>
      </c>
      <c r="G59" s="127">
        <v>348</v>
      </c>
      <c r="H59" s="128">
        <v>285</v>
      </c>
    </row>
    <row r="60" spans="2:8" ht="45.75" customHeight="1" x14ac:dyDescent="0.15">
      <c r="B60" s="126"/>
      <c r="C60" s="1226" t="s">
        <v>585</v>
      </c>
      <c r="D60" s="1227"/>
      <c r="E60" s="1228"/>
      <c r="F60" s="127">
        <v>0</v>
      </c>
      <c r="G60" s="127">
        <v>96</v>
      </c>
      <c r="H60" s="128">
        <v>80</v>
      </c>
    </row>
    <row r="61" spans="2:8" ht="45.75" customHeight="1" x14ac:dyDescent="0.15">
      <c r="B61" s="126"/>
      <c r="C61" s="1226" t="s">
        <v>586</v>
      </c>
      <c r="D61" s="1227"/>
      <c r="E61" s="1228"/>
      <c r="F61" s="127">
        <v>26</v>
      </c>
      <c r="G61" s="127">
        <v>26</v>
      </c>
      <c r="H61" s="128">
        <v>27</v>
      </c>
    </row>
    <row r="62" spans="2:8" ht="45.75" customHeight="1" thickBot="1" x14ac:dyDescent="0.2">
      <c r="B62" s="129"/>
      <c r="C62" s="1229" t="s">
        <v>587</v>
      </c>
      <c r="D62" s="1230"/>
      <c r="E62" s="1231"/>
      <c r="F62" s="130">
        <v>46</v>
      </c>
      <c r="G62" s="130">
        <v>29</v>
      </c>
      <c r="H62" s="131">
        <v>21</v>
      </c>
    </row>
    <row r="63" spans="2:8" ht="52.5" customHeight="1" thickBot="1" x14ac:dyDescent="0.2">
      <c r="B63" s="132"/>
      <c r="C63" s="1232" t="s">
        <v>50</v>
      </c>
      <c r="D63" s="1232"/>
      <c r="E63" s="1233"/>
      <c r="F63" s="133">
        <v>2699</v>
      </c>
      <c r="G63" s="133">
        <v>2529</v>
      </c>
      <c r="H63" s="134">
        <v>2327</v>
      </c>
    </row>
    <row r="64" spans="2:8" x14ac:dyDescent="0.15"/>
  </sheetData>
  <sheetProtection algorithmName="SHA-512" hashValue="6w30pfNdnC8XouR9xKKLJCR5qix7TVWH5Zo0DGOqH90DxqnMk32dzOsiA+1bA27Y5nlh8MV/1Fihy1qvT4T7xA==" saltValue="KAgb24KJpZ/W0ubo5fHy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542</v>
      </c>
      <c r="G2" s="148"/>
      <c r="H2" s="149"/>
    </row>
    <row r="3" spans="1:8" x14ac:dyDescent="0.15">
      <c r="A3" s="145" t="s">
        <v>535</v>
      </c>
      <c r="B3" s="150"/>
      <c r="C3" s="151"/>
      <c r="D3" s="152">
        <v>85029</v>
      </c>
      <c r="E3" s="153"/>
      <c r="F3" s="154">
        <v>113913</v>
      </c>
      <c r="G3" s="155"/>
      <c r="H3" s="156"/>
    </row>
    <row r="4" spans="1:8" x14ac:dyDescent="0.15">
      <c r="A4" s="157"/>
      <c r="B4" s="158"/>
      <c r="C4" s="159"/>
      <c r="D4" s="160">
        <v>58663</v>
      </c>
      <c r="E4" s="161"/>
      <c r="F4" s="162">
        <v>53160</v>
      </c>
      <c r="G4" s="163"/>
      <c r="H4" s="164"/>
    </row>
    <row r="5" spans="1:8" x14ac:dyDescent="0.15">
      <c r="A5" s="145" t="s">
        <v>537</v>
      </c>
      <c r="B5" s="150"/>
      <c r="C5" s="151"/>
      <c r="D5" s="152">
        <v>127430</v>
      </c>
      <c r="E5" s="153"/>
      <c r="F5" s="154">
        <v>115050</v>
      </c>
      <c r="G5" s="155"/>
      <c r="H5" s="156"/>
    </row>
    <row r="6" spans="1:8" x14ac:dyDescent="0.15">
      <c r="A6" s="157"/>
      <c r="B6" s="158"/>
      <c r="C6" s="159"/>
      <c r="D6" s="160">
        <v>86288</v>
      </c>
      <c r="E6" s="161"/>
      <c r="F6" s="162">
        <v>53792</v>
      </c>
      <c r="G6" s="163"/>
      <c r="H6" s="164"/>
    </row>
    <row r="7" spans="1:8" x14ac:dyDescent="0.15">
      <c r="A7" s="145" t="s">
        <v>538</v>
      </c>
      <c r="B7" s="150"/>
      <c r="C7" s="151"/>
      <c r="D7" s="152">
        <v>91532</v>
      </c>
      <c r="E7" s="153"/>
      <c r="F7" s="154">
        <v>118252</v>
      </c>
      <c r="G7" s="155"/>
      <c r="H7" s="156"/>
    </row>
    <row r="8" spans="1:8" x14ac:dyDescent="0.15">
      <c r="A8" s="157"/>
      <c r="B8" s="158"/>
      <c r="C8" s="159"/>
      <c r="D8" s="160">
        <v>50783</v>
      </c>
      <c r="E8" s="161"/>
      <c r="F8" s="162">
        <v>49994</v>
      </c>
      <c r="G8" s="163"/>
      <c r="H8" s="164"/>
    </row>
    <row r="9" spans="1:8" x14ac:dyDescent="0.15">
      <c r="A9" s="145" t="s">
        <v>539</v>
      </c>
      <c r="B9" s="150"/>
      <c r="C9" s="151"/>
      <c r="D9" s="152">
        <v>79541</v>
      </c>
      <c r="E9" s="153"/>
      <c r="F9" s="154">
        <v>120302</v>
      </c>
      <c r="G9" s="155"/>
      <c r="H9" s="156"/>
    </row>
    <row r="10" spans="1:8" x14ac:dyDescent="0.15">
      <c r="A10" s="157"/>
      <c r="B10" s="158"/>
      <c r="C10" s="159"/>
      <c r="D10" s="160">
        <v>56672</v>
      </c>
      <c r="E10" s="161"/>
      <c r="F10" s="162">
        <v>59328</v>
      </c>
      <c r="G10" s="163"/>
      <c r="H10" s="164"/>
    </row>
    <row r="11" spans="1:8" x14ac:dyDescent="0.15">
      <c r="A11" s="145" t="s">
        <v>540</v>
      </c>
      <c r="B11" s="150"/>
      <c r="C11" s="151"/>
      <c r="D11" s="152">
        <v>49564</v>
      </c>
      <c r="E11" s="153"/>
      <c r="F11" s="154">
        <v>114841</v>
      </c>
      <c r="G11" s="155"/>
      <c r="H11" s="156"/>
    </row>
    <row r="12" spans="1:8" x14ac:dyDescent="0.15">
      <c r="A12" s="157"/>
      <c r="B12" s="158"/>
      <c r="C12" s="165"/>
      <c r="D12" s="160">
        <v>17905</v>
      </c>
      <c r="E12" s="161"/>
      <c r="F12" s="162">
        <v>51589</v>
      </c>
      <c r="G12" s="163"/>
      <c r="H12" s="164"/>
    </row>
    <row r="13" spans="1:8" x14ac:dyDescent="0.15">
      <c r="A13" s="145"/>
      <c r="B13" s="150"/>
      <c r="C13" s="166"/>
      <c r="D13" s="167">
        <v>86619</v>
      </c>
      <c r="E13" s="168"/>
      <c r="F13" s="169">
        <v>116472</v>
      </c>
      <c r="G13" s="170"/>
      <c r="H13" s="156"/>
    </row>
    <row r="14" spans="1:8" x14ac:dyDescent="0.15">
      <c r="A14" s="157"/>
      <c r="B14" s="158"/>
      <c r="C14" s="159"/>
      <c r="D14" s="160">
        <v>54062</v>
      </c>
      <c r="E14" s="161"/>
      <c r="F14" s="162">
        <v>53573</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16.48</v>
      </c>
      <c r="C19" s="171">
        <f>ROUND(VALUE(SUBSTITUTE(実質収支比率等に係る経年分析!G$48,"▲","-")),2)</f>
        <v>10.86</v>
      </c>
      <c r="D19" s="171">
        <f>ROUND(VALUE(SUBSTITUTE(実質収支比率等に係る経年分析!H$48,"▲","-")),2)</f>
        <v>7.16</v>
      </c>
      <c r="E19" s="171">
        <f>ROUND(VALUE(SUBSTITUTE(実質収支比率等に係る経年分析!I$48,"▲","-")),2)</f>
        <v>9.82</v>
      </c>
      <c r="F19" s="171">
        <f>ROUND(VALUE(SUBSTITUTE(実質収支比率等に係る経年分析!J$48,"▲","-")),2)</f>
        <v>15.48</v>
      </c>
    </row>
    <row r="20" spans="1:11" x14ac:dyDescent="0.15">
      <c r="A20" s="171" t="s">
        <v>54</v>
      </c>
      <c r="B20" s="171">
        <f>ROUND(VALUE(SUBSTITUTE(実質収支比率等に係る経年分析!F$47,"▲","-")),2)</f>
        <v>51.11</v>
      </c>
      <c r="C20" s="171">
        <f>ROUND(VALUE(SUBSTITUTE(実質収支比率等に係る経年分析!G$47,"▲","-")),2)</f>
        <v>53.96</v>
      </c>
      <c r="D20" s="171">
        <f>ROUND(VALUE(SUBSTITUTE(実質収支比率等に係る経年分析!H$47,"▲","-")),2)</f>
        <v>50.04</v>
      </c>
      <c r="E20" s="171">
        <f>ROUND(VALUE(SUBSTITUTE(実質収支比率等に係る経年分析!I$47,"▲","-")),2)</f>
        <v>41.58</v>
      </c>
      <c r="F20" s="171">
        <f>ROUND(VALUE(SUBSTITUTE(実質収支比率等に係る経年分析!J$47,"▲","-")),2)</f>
        <v>34.619999999999997</v>
      </c>
    </row>
    <row r="21" spans="1:11" x14ac:dyDescent="0.15">
      <c r="A21" s="171" t="s">
        <v>55</v>
      </c>
      <c r="B21" s="171">
        <f>IF(ISNUMBER(VALUE(SUBSTITUTE(実質収支比率等に係る経年分析!F$49,"▲","-"))),ROUND(VALUE(SUBSTITUTE(実質収支比率等に係る経年分析!F$49,"▲","-")),2),NA())</f>
        <v>-0.28999999999999998</v>
      </c>
      <c r="C21" s="171">
        <f>IF(ISNUMBER(VALUE(SUBSTITUTE(実質収支比率等に係る経年分析!G$49,"▲","-"))),ROUND(VALUE(SUBSTITUTE(実質収支比率等に係る経年分析!G$49,"▲","-")),2),NA())</f>
        <v>-3.89</v>
      </c>
      <c r="D21" s="171">
        <f>IF(ISNUMBER(VALUE(SUBSTITUTE(実質収支比率等に係る経年分析!H$49,"▲","-"))),ROUND(VALUE(SUBSTITUTE(実質収支比率等に係る経年分析!H$49,"▲","-")),2),NA())</f>
        <v>-7.9</v>
      </c>
      <c r="E21" s="171">
        <f>IF(ISNUMBER(VALUE(SUBSTITUTE(実質収支比率等に係る経年分析!I$49,"▲","-"))),ROUND(VALUE(SUBSTITUTE(実質収支比率等に係る経年分析!I$49,"▲","-")),2),NA())</f>
        <v>-4.3</v>
      </c>
      <c r="F21" s="171">
        <f>IF(ISNUMBER(VALUE(SUBSTITUTE(実質収支比率等に係る経年分析!J$49,"▲","-"))),ROUND(VALUE(SUBSTITUTE(実質収支比率等に係る経年分析!J$49,"▲","-")),2),NA())</f>
        <v>0.52</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0.19</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0.04</v>
      </c>
    </row>
    <row r="33" spans="1:16" x14ac:dyDescent="0.15">
      <c r="A33" s="172" t="str">
        <f>IF(連結実質赤字比率に係る赤字・黒字の構成分析!C$37="",NA(),連結実質赤字比率に係る赤字・黒字の構成分析!C$37)</f>
        <v>下水道事業特別会計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0.32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0.84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1.01</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2.27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3.77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3.27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3.77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6.51</v>
      </c>
    </row>
    <row r="35" spans="1:16" x14ac:dyDescent="0.15">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4.9800000000000004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7.79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7.68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8.26</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16.48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10.86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7.16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9.81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15.47</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852</v>
      </c>
      <c r="E42" s="173"/>
      <c r="F42" s="173"/>
      <c r="G42" s="173">
        <f>'実質公債費比率（分子）の構造'!L$52</f>
        <v>811</v>
      </c>
      <c r="H42" s="173"/>
      <c r="I42" s="173"/>
      <c r="J42" s="173">
        <f>'実質公債費比率（分子）の構造'!M$52</f>
        <v>859</v>
      </c>
      <c r="K42" s="173"/>
      <c r="L42" s="173"/>
      <c r="M42" s="173">
        <f>'実質公債費比率（分子）の構造'!N$52</f>
        <v>841</v>
      </c>
      <c r="N42" s="173"/>
      <c r="O42" s="173"/>
      <c r="P42" s="173">
        <f>'実質公債費比率（分子）の構造'!O$52</f>
        <v>815</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2</v>
      </c>
      <c r="C44" s="173"/>
      <c r="D44" s="173"/>
      <c r="E44" s="173">
        <f>'実質公債費比率（分子）の構造'!L$50</f>
        <v>2</v>
      </c>
      <c r="F44" s="173"/>
      <c r="G44" s="173"/>
      <c r="H44" s="173">
        <f>'実質公債費比率（分子）の構造'!M$50</f>
        <v>3</v>
      </c>
      <c r="I44" s="173"/>
      <c r="J44" s="173"/>
      <c r="K44" s="173">
        <f>'実質公債費比率（分子）の構造'!N$50</f>
        <v>2</v>
      </c>
      <c r="L44" s="173"/>
      <c r="M44" s="173"/>
      <c r="N44" s="173">
        <f>'実質公債費比率（分子）の構造'!O$50</f>
        <v>8</v>
      </c>
      <c r="O44" s="173"/>
      <c r="P44" s="173"/>
    </row>
    <row r="45" spans="1:16" x14ac:dyDescent="0.15">
      <c r="A45" s="173" t="s">
        <v>65</v>
      </c>
      <c r="B45" s="173">
        <f>'実質公債費比率（分子）の構造'!K$49</f>
        <v>46</v>
      </c>
      <c r="C45" s="173"/>
      <c r="D45" s="173"/>
      <c r="E45" s="173">
        <f>'実質公債費比率（分子）の構造'!L$49</f>
        <v>58</v>
      </c>
      <c r="F45" s="173"/>
      <c r="G45" s="173"/>
      <c r="H45" s="173">
        <f>'実質公債費比率（分子）の構造'!M$49</f>
        <v>50</v>
      </c>
      <c r="I45" s="173"/>
      <c r="J45" s="173"/>
      <c r="K45" s="173">
        <f>'実質公債費比率（分子）の構造'!N$49</f>
        <v>45</v>
      </c>
      <c r="L45" s="173"/>
      <c r="M45" s="173"/>
      <c r="N45" s="173">
        <f>'実質公債費比率（分子）の構造'!O$49</f>
        <v>38</v>
      </c>
      <c r="O45" s="173"/>
      <c r="P45" s="173"/>
    </row>
    <row r="46" spans="1:16" x14ac:dyDescent="0.15">
      <c r="A46" s="173" t="s">
        <v>66</v>
      </c>
      <c r="B46" s="173">
        <f>'実質公債費比率（分子）の構造'!K$48</f>
        <v>214</v>
      </c>
      <c r="C46" s="173"/>
      <c r="D46" s="173"/>
      <c r="E46" s="173">
        <f>'実質公債費比率（分子）の構造'!L$48</f>
        <v>237</v>
      </c>
      <c r="F46" s="173"/>
      <c r="G46" s="173"/>
      <c r="H46" s="173">
        <f>'実質公債費比率（分子）の構造'!M$48</f>
        <v>260</v>
      </c>
      <c r="I46" s="173"/>
      <c r="J46" s="173"/>
      <c r="K46" s="173">
        <f>'実質公債費比率（分子）の構造'!N$48</f>
        <v>259</v>
      </c>
      <c r="L46" s="173"/>
      <c r="M46" s="173"/>
      <c r="N46" s="173">
        <f>'実質公債費比率（分子）の構造'!O$48</f>
        <v>263</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743</v>
      </c>
      <c r="C49" s="173"/>
      <c r="D49" s="173"/>
      <c r="E49" s="173">
        <f>'実質公債費比率（分子）の構造'!L$45</f>
        <v>702</v>
      </c>
      <c r="F49" s="173"/>
      <c r="G49" s="173"/>
      <c r="H49" s="173">
        <f>'実質公債費比率（分子）の構造'!M$45</f>
        <v>787</v>
      </c>
      <c r="I49" s="173"/>
      <c r="J49" s="173"/>
      <c r="K49" s="173">
        <f>'実質公債費比率（分子）の構造'!N$45</f>
        <v>904</v>
      </c>
      <c r="L49" s="173"/>
      <c r="M49" s="173"/>
      <c r="N49" s="173">
        <f>'実質公債費比率（分子）の構造'!O$45</f>
        <v>971</v>
      </c>
      <c r="O49" s="173"/>
      <c r="P49" s="173"/>
    </row>
    <row r="50" spans="1:16" x14ac:dyDescent="0.15">
      <c r="A50" s="173" t="s">
        <v>70</v>
      </c>
      <c r="B50" s="173" t="e">
        <f>NA()</f>
        <v>#N/A</v>
      </c>
      <c r="C50" s="173">
        <f>IF(ISNUMBER('実質公債費比率（分子）の構造'!K$53),'実質公債費比率（分子）の構造'!K$53,NA())</f>
        <v>153</v>
      </c>
      <c r="D50" s="173" t="e">
        <f>NA()</f>
        <v>#N/A</v>
      </c>
      <c r="E50" s="173" t="e">
        <f>NA()</f>
        <v>#N/A</v>
      </c>
      <c r="F50" s="173">
        <f>IF(ISNUMBER('実質公債費比率（分子）の構造'!L$53),'実質公債費比率（分子）の構造'!L$53,NA())</f>
        <v>188</v>
      </c>
      <c r="G50" s="173" t="e">
        <f>NA()</f>
        <v>#N/A</v>
      </c>
      <c r="H50" s="173" t="e">
        <f>NA()</f>
        <v>#N/A</v>
      </c>
      <c r="I50" s="173">
        <f>IF(ISNUMBER('実質公債費比率（分子）の構造'!M$53),'実質公債費比率（分子）の構造'!M$53,NA())</f>
        <v>241</v>
      </c>
      <c r="J50" s="173" t="e">
        <f>NA()</f>
        <v>#N/A</v>
      </c>
      <c r="K50" s="173" t="e">
        <f>NA()</f>
        <v>#N/A</v>
      </c>
      <c r="L50" s="173">
        <f>IF(ISNUMBER('実質公債費比率（分子）の構造'!N$53),'実質公債費比率（分子）の構造'!N$53,NA())</f>
        <v>369</v>
      </c>
      <c r="M50" s="173" t="e">
        <f>NA()</f>
        <v>#N/A</v>
      </c>
      <c r="N50" s="173" t="e">
        <f>NA()</f>
        <v>#N/A</v>
      </c>
      <c r="O50" s="173">
        <f>IF(ISNUMBER('実質公債費比率（分子）の構造'!O$53),'実質公債費比率（分子）の構造'!O$53,NA())</f>
        <v>465</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7629</v>
      </c>
      <c r="E56" s="172"/>
      <c r="F56" s="172"/>
      <c r="G56" s="172">
        <f>'将来負担比率（分子）の構造'!J$52</f>
        <v>7762</v>
      </c>
      <c r="H56" s="172"/>
      <c r="I56" s="172"/>
      <c r="J56" s="172">
        <f>'将来負担比率（分子）の構造'!K$52</f>
        <v>7541</v>
      </c>
      <c r="K56" s="172"/>
      <c r="L56" s="172"/>
      <c r="M56" s="172">
        <f>'将来負担比率（分子）の構造'!L$52</f>
        <v>7356</v>
      </c>
      <c r="N56" s="172"/>
      <c r="O56" s="172"/>
      <c r="P56" s="172">
        <f>'将来負担比率（分子）の構造'!M$52</f>
        <v>6952</v>
      </c>
    </row>
    <row r="57" spans="1:16" x14ac:dyDescent="0.15">
      <c r="A57" s="172" t="s">
        <v>41</v>
      </c>
      <c r="B57" s="172"/>
      <c r="C57" s="172"/>
      <c r="D57" s="172">
        <f>'将来負担比率（分子）の構造'!I$51</f>
        <v>221</v>
      </c>
      <c r="E57" s="172"/>
      <c r="F57" s="172"/>
      <c r="G57" s="172">
        <f>'将来負担比率（分子）の構造'!J$51</f>
        <v>187</v>
      </c>
      <c r="H57" s="172"/>
      <c r="I57" s="172"/>
      <c r="J57" s="172">
        <f>'将来負担比率（分子）の構造'!K$51</f>
        <v>184</v>
      </c>
      <c r="K57" s="172"/>
      <c r="L57" s="172"/>
      <c r="M57" s="172">
        <f>'将来負担比率（分子）の構造'!L$51</f>
        <v>163</v>
      </c>
      <c r="N57" s="172"/>
      <c r="O57" s="172"/>
      <c r="P57" s="172">
        <f>'将来負担比率（分子）の構造'!M$51</f>
        <v>151</v>
      </c>
    </row>
    <row r="58" spans="1:16" x14ac:dyDescent="0.15">
      <c r="A58" s="172" t="s">
        <v>40</v>
      </c>
      <c r="B58" s="172"/>
      <c r="C58" s="172"/>
      <c r="D58" s="172">
        <f>'将来負担比率（分子）の構造'!I$50</f>
        <v>2454</v>
      </c>
      <c r="E58" s="172"/>
      <c r="F58" s="172"/>
      <c r="G58" s="172">
        <f>'将来負担比率（分子）の構造'!J$50</f>
        <v>2547</v>
      </c>
      <c r="H58" s="172"/>
      <c r="I58" s="172"/>
      <c r="J58" s="172">
        <f>'将来負担比率（分子）の構造'!K$50</f>
        <v>2489</v>
      </c>
      <c r="K58" s="172"/>
      <c r="L58" s="172"/>
      <c r="M58" s="172">
        <f>'将来負担比率（分子）の構造'!L$50</f>
        <v>2280</v>
      </c>
      <c r="N58" s="172"/>
      <c r="O58" s="172"/>
      <c r="P58" s="172">
        <f>'将来負担比率（分子）の構造'!M$50</f>
        <v>2245</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854</v>
      </c>
      <c r="C62" s="172"/>
      <c r="D62" s="172"/>
      <c r="E62" s="172">
        <f>'将来負担比率（分子）の構造'!J$45</f>
        <v>798</v>
      </c>
      <c r="F62" s="172"/>
      <c r="G62" s="172"/>
      <c r="H62" s="172">
        <f>'将来負担比率（分子）の構造'!K$45</f>
        <v>734</v>
      </c>
      <c r="I62" s="172"/>
      <c r="J62" s="172"/>
      <c r="K62" s="172">
        <f>'将来負担比率（分子）の構造'!L$45</f>
        <v>680</v>
      </c>
      <c r="L62" s="172"/>
      <c r="M62" s="172"/>
      <c r="N62" s="172">
        <f>'将来負担比率（分子）の構造'!M$45</f>
        <v>488</v>
      </c>
      <c r="O62" s="172"/>
      <c r="P62" s="172"/>
    </row>
    <row r="63" spans="1:16" x14ac:dyDescent="0.15">
      <c r="A63" s="172" t="s">
        <v>33</v>
      </c>
      <c r="B63" s="172">
        <f>'将来負担比率（分子）の構造'!I$44</f>
        <v>251</v>
      </c>
      <c r="C63" s="172"/>
      <c r="D63" s="172"/>
      <c r="E63" s="172">
        <f>'将来負担比率（分子）の構造'!J$44</f>
        <v>226</v>
      </c>
      <c r="F63" s="172"/>
      <c r="G63" s="172"/>
      <c r="H63" s="172">
        <f>'将来負担比率（分子）の構造'!K$44</f>
        <v>233</v>
      </c>
      <c r="I63" s="172"/>
      <c r="J63" s="172"/>
      <c r="K63" s="172">
        <f>'将来負担比率（分子）の構造'!L$44</f>
        <v>204</v>
      </c>
      <c r="L63" s="172"/>
      <c r="M63" s="172"/>
      <c r="N63" s="172">
        <f>'将来負担比率（分子）の構造'!M$44</f>
        <v>186</v>
      </c>
      <c r="O63" s="172"/>
      <c r="P63" s="172"/>
    </row>
    <row r="64" spans="1:16" x14ac:dyDescent="0.15">
      <c r="A64" s="172" t="s">
        <v>32</v>
      </c>
      <c r="B64" s="172">
        <f>'将来負担比率（分子）の構造'!I$43</f>
        <v>3102</v>
      </c>
      <c r="C64" s="172"/>
      <c r="D64" s="172"/>
      <c r="E64" s="172">
        <f>'将来負担比率（分子）の構造'!J$43</f>
        <v>3012</v>
      </c>
      <c r="F64" s="172"/>
      <c r="G64" s="172"/>
      <c r="H64" s="172">
        <f>'将来負担比率（分子）の構造'!K$43</f>
        <v>3063</v>
      </c>
      <c r="I64" s="172"/>
      <c r="J64" s="172"/>
      <c r="K64" s="172">
        <f>'将来負担比率（分子）の構造'!L$43</f>
        <v>3080</v>
      </c>
      <c r="L64" s="172"/>
      <c r="M64" s="172"/>
      <c r="N64" s="172">
        <f>'将来負担比率（分子）の構造'!M$43</f>
        <v>3173</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6998</v>
      </c>
      <c r="C66" s="172"/>
      <c r="D66" s="172"/>
      <c r="E66" s="172">
        <f>'将来負担比率（分子）の構造'!J$41</f>
        <v>7461</v>
      </c>
      <c r="F66" s="172"/>
      <c r="G66" s="172"/>
      <c r="H66" s="172">
        <f>'将来負担比率（分子）の構造'!K$41</f>
        <v>7472</v>
      </c>
      <c r="I66" s="172"/>
      <c r="J66" s="172"/>
      <c r="K66" s="172">
        <f>'将来負担比率（分子）の構造'!L$41</f>
        <v>7321</v>
      </c>
      <c r="L66" s="172"/>
      <c r="M66" s="172"/>
      <c r="N66" s="172">
        <f>'将来負担比率（分子）の構造'!M$41</f>
        <v>6745</v>
      </c>
      <c r="O66" s="172"/>
      <c r="P66" s="172"/>
    </row>
    <row r="67" spans="1:16" x14ac:dyDescent="0.15">
      <c r="A67" s="172" t="s">
        <v>74</v>
      </c>
      <c r="B67" s="172" t="e">
        <f>NA()</f>
        <v>#N/A</v>
      </c>
      <c r="C67" s="172">
        <f>IF(ISNUMBER('将来負担比率（分子）の構造'!I$53), IF('将来負担比率（分子）の構造'!I$53 &lt; 0, 0, '将来負担比率（分子）の構造'!I$53), NA())</f>
        <v>900</v>
      </c>
      <c r="D67" s="172" t="e">
        <f>NA()</f>
        <v>#N/A</v>
      </c>
      <c r="E67" s="172" t="e">
        <f>NA()</f>
        <v>#N/A</v>
      </c>
      <c r="F67" s="172">
        <f>IF(ISNUMBER('将来負担比率（分子）の構造'!J$53), IF('将来負担比率（分子）の構造'!J$53 &lt; 0, 0, '将来負担比率（分子）の構造'!J$53), NA())</f>
        <v>1000</v>
      </c>
      <c r="G67" s="172" t="e">
        <f>NA()</f>
        <v>#N/A</v>
      </c>
      <c r="H67" s="172" t="e">
        <f>NA()</f>
        <v>#N/A</v>
      </c>
      <c r="I67" s="172">
        <f>IF(ISNUMBER('将来負担比率（分子）の構造'!K$53), IF('将来負担比率（分子）の構造'!K$53 &lt; 0, 0, '将来負担比率（分子）の構造'!K$53), NA())</f>
        <v>1288</v>
      </c>
      <c r="J67" s="172" t="e">
        <f>NA()</f>
        <v>#N/A</v>
      </c>
      <c r="K67" s="172" t="e">
        <f>NA()</f>
        <v>#N/A</v>
      </c>
      <c r="L67" s="172">
        <f>IF(ISNUMBER('将来負担比率（分子）の構造'!L$53), IF('将来負担比率（分子）の構造'!L$53 &lt; 0, 0, '将来負担比率（分子）の構造'!L$53), NA())</f>
        <v>1486</v>
      </c>
      <c r="M67" s="172" t="e">
        <f>NA()</f>
        <v>#N/A</v>
      </c>
      <c r="N67" s="172" t="e">
        <f>NA()</f>
        <v>#N/A</v>
      </c>
      <c r="O67" s="172">
        <f>IF(ISNUMBER('将来負担比率（分子）の構造'!M$53), IF('将来負担比率（分子）の構造'!M$53 &lt; 0, 0, '将来負担比率（分子）の構造'!M$53), NA())</f>
        <v>1245</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2036</v>
      </c>
      <c r="C72" s="176">
        <f>基金残高に係る経年分析!G55</f>
        <v>1738</v>
      </c>
      <c r="D72" s="176">
        <f>基金残高に係る経年分析!H55</f>
        <v>1500</v>
      </c>
    </row>
    <row r="73" spans="1:16" x14ac:dyDescent="0.15">
      <c r="A73" s="175" t="s">
        <v>77</v>
      </c>
      <c r="B73" s="176">
        <f>基金残高に係る経年分析!F56</f>
        <v>70</v>
      </c>
      <c r="C73" s="176">
        <f>基金残高に係る経年分析!G56</f>
        <v>67</v>
      </c>
      <c r="D73" s="176">
        <f>基金残高に係る経年分析!H56</f>
        <v>65</v>
      </c>
    </row>
    <row r="74" spans="1:16" x14ac:dyDescent="0.15">
      <c r="A74" s="175" t="s">
        <v>78</v>
      </c>
      <c r="B74" s="176">
        <f>基金残高に係る経年分析!F57</f>
        <v>593</v>
      </c>
      <c r="C74" s="176">
        <f>基金残高に係る経年分析!G57</f>
        <v>724</v>
      </c>
      <c r="D74" s="176">
        <f>基金残高に係る経年分析!H57</f>
        <v>762</v>
      </c>
    </row>
  </sheetData>
  <sheetProtection algorithmName="SHA-512" hashValue="68+tDLCYeDLeJyq9Jzc+BQ58YTM7Dk7g0eV0z3Iog/XXbaDF5IafxAfB/M1a68Ag2FI0jkNJVAE82uzxWWJmrw==" saltValue="snidlqHgu/L/BzmyyySf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209</v>
      </c>
      <c r="DI1" s="746"/>
      <c r="DJ1" s="746"/>
      <c r="DK1" s="746"/>
      <c r="DL1" s="746"/>
      <c r="DM1" s="746"/>
      <c r="DN1" s="747"/>
      <c r="DO1" s="212"/>
      <c r="DP1" s="745" t="s">
        <v>210</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212</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213</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214</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215</v>
      </c>
      <c r="S4" s="688"/>
      <c r="T4" s="688"/>
      <c r="U4" s="688"/>
      <c r="V4" s="688"/>
      <c r="W4" s="688"/>
      <c r="X4" s="688"/>
      <c r="Y4" s="689"/>
      <c r="Z4" s="687" t="s">
        <v>216</v>
      </c>
      <c r="AA4" s="688"/>
      <c r="AB4" s="688"/>
      <c r="AC4" s="689"/>
      <c r="AD4" s="687" t="s">
        <v>217</v>
      </c>
      <c r="AE4" s="688"/>
      <c r="AF4" s="688"/>
      <c r="AG4" s="688"/>
      <c r="AH4" s="688"/>
      <c r="AI4" s="688"/>
      <c r="AJ4" s="688"/>
      <c r="AK4" s="689"/>
      <c r="AL4" s="687" t="s">
        <v>216</v>
      </c>
      <c r="AM4" s="688"/>
      <c r="AN4" s="688"/>
      <c r="AO4" s="689"/>
      <c r="AP4" s="748" t="s">
        <v>218</v>
      </c>
      <c r="AQ4" s="748"/>
      <c r="AR4" s="748"/>
      <c r="AS4" s="748"/>
      <c r="AT4" s="748"/>
      <c r="AU4" s="748"/>
      <c r="AV4" s="748"/>
      <c r="AW4" s="748"/>
      <c r="AX4" s="748"/>
      <c r="AY4" s="748"/>
      <c r="AZ4" s="748"/>
      <c r="BA4" s="748"/>
      <c r="BB4" s="748"/>
      <c r="BC4" s="748"/>
      <c r="BD4" s="748"/>
      <c r="BE4" s="748"/>
      <c r="BF4" s="748"/>
      <c r="BG4" s="748" t="s">
        <v>219</v>
      </c>
      <c r="BH4" s="748"/>
      <c r="BI4" s="748"/>
      <c r="BJ4" s="748"/>
      <c r="BK4" s="748"/>
      <c r="BL4" s="748"/>
      <c r="BM4" s="748"/>
      <c r="BN4" s="748"/>
      <c r="BO4" s="748" t="s">
        <v>216</v>
      </c>
      <c r="BP4" s="748"/>
      <c r="BQ4" s="748"/>
      <c r="BR4" s="748"/>
      <c r="BS4" s="748" t="s">
        <v>220</v>
      </c>
      <c r="BT4" s="748"/>
      <c r="BU4" s="748"/>
      <c r="BV4" s="748"/>
      <c r="BW4" s="748"/>
      <c r="BX4" s="748"/>
      <c r="BY4" s="748"/>
      <c r="BZ4" s="748"/>
      <c r="CA4" s="748"/>
      <c r="CB4" s="748"/>
      <c r="CD4" s="730" t="s">
        <v>221</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15">
      <c r="B5" s="696" t="s">
        <v>222</v>
      </c>
      <c r="C5" s="697"/>
      <c r="D5" s="697"/>
      <c r="E5" s="697"/>
      <c r="F5" s="697"/>
      <c r="G5" s="697"/>
      <c r="H5" s="697"/>
      <c r="I5" s="697"/>
      <c r="J5" s="697"/>
      <c r="K5" s="697"/>
      <c r="L5" s="697"/>
      <c r="M5" s="697"/>
      <c r="N5" s="697"/>
      <c r="O5" s="697"/>
      <c r="P5" s="697"/>
      <c r="Q5" s="698"/>
      <c r="R5" s="681">
        <v>1017631</v>
      </c>
      <c r="S5" s="682"/>
      <c r="T5" s="682"/>
      <c r="U5" s="682"/>
      <c r="V5" s="682"/>
      <c r="W5" s="682"/>
      <c r="X5" s="682"/>
      <c r="Y5" s="725"/>
      <c r="Z5" s="743">
        <v>12.6</v>
      </c>
      <c r="AA5" s="743"/>
      <c r="AB5" s="743"/>
      <c r="AC5" s="743"/>
      <c r="AD5" s="744">
        <v>1017631</v>
      </c>
      <c r="AE5" s="744"/>
      <c r="AF5" s="744"/>
      <c r="AG5" s="744"/>
      <c r="AH5" s="744"/>
      <c r="AI5" s="744"/>
      <c r="AJ5" s="744"/>
      <c r="AK5" s="744"/>
      <c r="AL5" s="726">
        <v>23.9</v>
      </c>
      <c r="AM5" s="701"/>
      <c r="AN5" s="701"/>
      <c r="AO5" s="727"/>
      <c r="AP5" s="696" t="s">
        <v>223</v>
      </c>
      <c r="AQ5" s="697"/>
      <c r="AR5" s="697"/>
      <c r="AS5" s="697"/>
      <c r="AT5" s="697"/>
      <c r="AU5" s="697"/>
      <c r="AV5" s="697"/>
      <c r="AW5" s="697"/>
      <c r="AX5" s="697"/>
      <c r="AY5" s="697"/>
      <c r="AZ5" s="697"/>
      <c r="BA5" s="697"/>
      <c r="BB5" s="697"/>
      <c r="BC5" s="697"/>
      <c r="BD5" s="697"/>
      <c r="BE5" s="697"/>
      <c r="BF5" s="698"/>
      <c r="BG5" s="628">
        <v>1017631</v>
      </c>
      <c r="BH5" s="629"/>
      <c r="BI5" s="629"/>
      <c r="BJ5" s="629"/>
      <c r="BK5" s="629"/>
      <c r="BL5" s="629"/>
      <c r="BM5" s="629"/>
      <c r="BN5" s="630"/>
      <c r="BO5" s="655">
        <v>100</v>
      </c>
      <c r="BP5" s="655"/>
      <c r="BQ5" s="655"/>
      <c r="BR5" s="655"/>
      <c r="BS5" s="656">
        <v>2524</v>
      </c>
      <c r="BT5" s="656"/>
      <c r="BU5" s="656"/>
      <c r="BV5" s="656"/>
      <c r="BW5" s="656"/>
      <c r="BX5" s="656"/>
      <c r="BY5" s="656"/>
      <c r="BZ5" s="656"/>
      <c r="CA5" s="656"/>
      <c r="CB5" s="714"/>
      <c r="CD5" s="730" t="s">
        <v>218</v>
      </c>
      <c r="CE5" s="731"/>
      <c r="CF5" s="731"/>
      <c r="CG5" s="731"/>
      <c r="CH5" s="731"/>
      <c r="CI5" s="731"/>
      <c r="CJ5" s="731"/>
      <c r="CK5" s="731"/>
      <c r="CL5" s="731"/>
      <c r="CM5" s="731"/>
      <c r="CN5" s="731"/>
      <c r="CO5" s="731"/>
      <c r="CP5" s="731"/>
      <c r="CQ5" s="732"/>
      <c r="CR5" s="730" t="s">
        <v>224</v>
      </c>
      <c r="CS5" s="731"/>
      <c r="CT5" s="731"/>
      <c r="CU5" s="731"/>
      <c r="CV5" s="731"/>
      <c r="CW5" s="731"/>
      <c r="CX5" s="731"/>
      <c r="CY5" s="732"/>
      <c r="CZ5" s="730" t="s">
        <v>216</v>
      </c>
      <c r="DA5" s="731"/>
      <c r="DB5" s="731"/>
      <c r="DC5" s="732"/>
      <c r="DD5" s="730" t="s">
        <v>225</v>
      </c>
      <c r="DE5" s="731"/>
      <c r="DF5" s="731"/>
      <c r="DG5" s="731"/>
      <c r="DH5" s="731"/>
      <c r="DI5" s="731"/>
      <c r="DJ5" s="731"/>
      <c r="DK5" s="731"/>
      <c r="DL5" s="731"/>
      <c r="DM5" s="731"/>
      <c r="DN5" s="731"/>
      <c r="DO5" s="731"/>
      <c r="DP5" s="732"/>
      <c r="DQ5" s="730" t="s">
        <v>226</v>
      </c>
      <c r="DR5" s="731"/>
      <c r="DS5" s="731"/>
      <c r="DT5" s="731"/>
      <c r="DU5" s="731"/>
      <c r="DV5" s="731"/>
      <c r="DW5" s="731"/>
      <c r="DX5" s="731"/>
      <c r="DY5" s="731"/>
      <c r="DZ5" s="731"/>
      <c r="EA5" s="731"/>
      <c r="EB5" s="731"/>
      <c r="EC5" s="732"/>
    </row>
    <row r="6" spans="2:143" ht="11.25" customHeight="1" x14ac:dyDescent="0.15">
      <c r="B6" s="625" t="s">
        <v>227</v>
      </c>
      <c r="C6" s="626"/>
      <c r="D6" s="626"/>
      <c r="E6" s="626"/>
      <c r="F6" s="626"/>
      <c r="G6" s="626"/>
      <c r="H6" s="626"/>
      <c r="I6" s="626"/>
      <c r="J6" s="626"/>
      <c r="K6" s="626"/>
      <c r="L6" s="626"/>
      <c r="M6" s="626"/>
      <c r="N6" s="626"/>
      <c r="O6" s="626"/>
      <c r="P6" s="626"/>
      <c r="Q6" s="627"/>
      <c r="R6" s="628">
        <v>71523</v>
      </c>
      <c r="S6" s="629"/>
      <c r="T6" s="629"/>
      <c r="U6" s="629"/>
      <c r="V6" s="629"/>
      <c r="W6" s="629"/>
      <c r="X6" s="629"/>
      <c r="Y6" s="630"/>
      <c r="Z6" s="655">
        <v>0.9</v>
      </c>
      <c r="AA6" s="655"/>
      <c r="AB6" s="655"/>
      <c r="AC6" s="655"/>
      <c r="AD6" s="656">
        <v>71523</v>
      </c>
      <c r="AE6" s="656"/>
      <c r="AF6" s="656"/>
      <c r="AG6" s="656"/>
      <c r="AH6" s="656"/>
      <c r="AI6" s="656"/>
      <c r="AJ6" s="656"/>
      <c r="AK6" s="656"/>
      <c r="AL6" s="631">
        <v>1.7</v>
      </c>
      <c r="AM6" s="632"/>
      <c r="AN6" s="632"/>
      <c r="AO6" s="657"/>
      <c r="AP6" s="625" t="s">
        <v>228</v>
      </c>
      <c r="AQ6" s="626"/>
      <c r="AR6" s="626"/>
      <c r="AS6" s="626"/>
      <c r="AT6" s="626"/>
      <c r="AU6" s="626"/>
      <c r="AV6" s="626"/>
      <c r="AW6" s="626"/>
      <c r="AX6" s="626"/>
      <c r="AY6" s="626"/>
      <c r="AZ6" s="626"/>
      <c r="BA6" s="626"/>
      <c r="BB6" s="626"/>
      <c r="BC6" s="626"/>
      <c r="BD6" s="626"/>
      <c r="BE6" s="626"/>
      <c r="BF6" s="627"/>
      <c r="BG6" s="628">
        <v>1017631</v>
      </c>
      <c r="BH6" s="629"/>
      <c r="BI6" s="629"/>
      <c r="BJ6" s="629"/>
      <c r="BK6" s="629"/>
      <c r="BL6" s="629"/>
      <c r="BM6" s="629"/>
      <c r="BN6" s="630"/>
      <c r="BO6" s="655">
        <v>100</v>
      </c>
      <c r="BP6" s="655"/>
      <c r="BQ6" s="655"/>
      <c r="BR6" s="655"/>
      <c r="BS6" s="656">
        <v>2524</v>
      </c>
      <c r="BT6" s="656"/>
      <c r="BU6" s="656"/>
      <c r="BV6" s="656"/>
      <c r="BW6" s="656"/>
      <c r="BX6" s="656"/>
      <c r="BY6" s="656"/>
      <c r="BZ6" s="656"/>
      <c r="CA6" s="656"/>
      <c r="CB6" s="714"/>
      <c r="CD6" s="684" t="s">
        <v>229</v>
      </c>
      <c r="CE6" s="685"/>
      <c r="CF6" s="685"/>
      <c r="CG6" s="685"/>
      <c r="CH6" s="685"/>
      <c r="CI6" s="685"/>
      <c r="CJ6" s="685"/>
      <c r="CK6" s="685"/>
      <c r="CL6" s="685"/>
      <c r="CM6" s="685"/>
      <c r="CN6" s="685"/>
      <c r="CO6" s="685"/>
      <c r="CP6" s="685"/>
      <c r="CQ6" s="686"/>
      <c r="CR6" s="628">
        <v>82752</v>
      </c>
      <c r="CS6" s="629"/>
      <c r="CT6" s="629"/>
      <c r="CU6" s="629"/>
      <c r="CV6" s="629"/>
      <c r="CW6" s="629"/>
      <c r="CX6" s="629"/>
      <c r="CY6" s="630"/>
      <c r="CZ6" s="726">
        <v>1.1000000000000001</v>
      </c>
      <c r="DA6" s="701"/>
      <c r="DB6" s="701"/>
      <c r="DC6" s="729"/>
      <c r="DD6" s="634" t="s">
        <v>127</v>
      </c>
      <c r="DE6" s="629"/>
      <c r="DF6" s="629"/>
      <c r="DG6" s="629"/>
      <c r="DH6" s="629"/>
      <c r="DI6" s="629"/>
      <c r="DJ6" s="629"/>
      <c r="DK6" s="629"/>
      <c r="DL6" s="629"/>
      <c r="DM6" s="629"/>
      <c r="DN6" s="629"/>
      <c r="DO6" s="629"/>
      <c r="DP6" s="630"/>
      <c r="DQ6" s="634">
        <v>82752</v>
      </c>
      <c r="DR6" s="629"/>
      <c r="DS6" s="629"/>
      <c r="DT6" s="629"/>
      <c r="DU6" s="629"/>
      <c r="DV6" s="629"/>
      <c r="DW6" s="629"/>
      <c r="DX6" s="629"/>
      <c r="DY6" s="629"/>
      <c r="DZ6" s="629"/>
      <c r="EA6" s="629"/>
      <c r="EB6" s="629"/>
      <c r="EC6" s="672"/>
    </row>
    <row r="7" spans="2:143" ht="11.25" customHeight="1" x14ac:dyDescent="0.15">
      <c r="B7" s="625" t="s">
        <v>230</v>
      </c>
      <c r="C7" s="626"/>
      <c r="D7" s="626"/>
      <c r="E7" s="626"/>
      <c r="F7" s="626"/>
      <c r="G7" s="626"/>
      <c r="H7" s="626"/>
      <c r="I7" s="626"/>
      <c r="J7" s="626"/>
      <c r="K7" s="626"/>
      <c r="L7" s="626"/>
      <c r="M7" s="626"/>
      <c r="N7" s="626"/>
      <c r="O7" s="626"/>
      <c r="P7" s="626"/>
      <c r="Q7" s="627"/>
      <c r="R7" s="628">
        <v>543</v>
      </c>
      <c r="S7" s="629"/>
      <c r="T7" s="629"/>
      <c r="U7" s="629"/>
      <c r="V7" s="629"/>
      <c r="W7" s="629"/>
      <c r="X7" s="629"/>
      <c r="Y7" s="630"/>
      <c r="Z7" s="655">
        <v>0</v>
      </c>
      <c r="AA7" s="655"/>
      <c r="AB7" s="655"/>
      <c r="AC7" s="655"/>
      <c r="AD7" s="656">
        <v>543</v>
      </c>
      <c r="AE7" s="656"/>
      <c r="AF7" s="656"/>
      <c r="AG7" s="656"/>
      <c r="AH7" s="656"/>
      <c r="AI7" s="656"/>
      <c r="AJ7" s="656"/>
      <c r="AK7" s="656"/>
      <c r="AL7" s="631">
        <v>0</v>
      </c>
      <c r="AM7" s="632"/>
      <c r="AN7" s="632"/>
      <c r="AO7" s="657"/>
      <c r="AP7" s="625" t="s">
        <v>231</v>
      </c>
      <c r="AQ7" s="626"/>
      <c r="AR7" s="626"/>
      <c r="AS7" s="626"/>
      <c r="AT7" s="626"/>
      <c r="AU7" s="626"/>
      <c r="AV7" s="626"/>
      <c r="AW7" s="626"/>
      <c r="AX7" s="626"/>
      <c r="AY7" s="626"/>
      <c r="AZ7" s="626"/>
      <c r="BA7" s="626"/>
      <c r="BB7" s="626"/>
      <c r="BC7" s="626"/>
      <c r="BD7" s="626"/>
      <c r="BE7" s="626"/>
      <c r="BF7" s="627"/>
      <c r="BG7" s="628">
        <v>423324</v>
      </c>
      <c r="BH7" s="629"/>
      <c r="BI7" s="629"/>
      <c r="BJ7" s="629"/>
      <c r="BK7" s="629"/>
      <c r="BL7" s="629"/>
      <c r="BM7" s="629"/>
      <c r="BN7" s="630"/>
      <c r="BO7" s="655">
        <v>41.6</v>
      </c>
      <c r="BP7" s="655"/>
      <c r="BQ7" s="655"/>
      <c r="BR7" s="655"/>
      <c r="BS7" s="656">
        <v>2524</v>
      </c>
      <c r="BT7" s="656"/>
      <c r="BU7" s="656"/>
      <c r="BV7" s="656"/>
      <c r="BW7" s="656"/>
      <c r="BX7" s="656"/>
      <c r="BY7" s="656"/>
      <c r="BZ7" s="656"/>
      <c r="CA7" s="656"/>
      <c r="CB7" s="714"/>
      <c r="CD7" s="662" t="s">
        <v>232</v>
      </c>
      <c r="CE7" s="663"/>
      <c r="CF7" s="663"/>
      <c r="CG7" s="663"/>
      <c r="CH7" s="663"/>
      <c r="CI7" s="663"/>
      <c r="CJ7" s="663"/>
      <c r="CK7" s="663"/>
      <c r="CL7" s="663"/>
      <c r="CM7" s="663"/>
      <c r="CN7" s="663"/>
      <c r="CO7" s="663"/>
      <c r="CP7" s="663"/>
      <c r="CQ7" s="664"/>
      <c r="CR7" s="628">
        <v>1257059</v>
      </c>
      <c r="CS7" s="629"/>
      <c r="CT7" s="629"/>
      <c r="CU7" s="629"/>
      <c r="CV7" s="629"/>
      <c r="CW7" s="629"/>
      <c r="CX7" s="629"/>
      <c r="CY7" s="630"/>
      <c r="CZ7" s="655">
        <v>17.100000000000001</v>
      </c>
      <c r="DA7" s="655"/>
      <c r="DB7" s="655"/>
      <c r="DC7" s="655"/>
      <c r="DD7" s="634" t="s">
        <v>127</v>
      </c>
      <c r="DE7" s="629"/>
      <c r="DF7" s="629"/>
      <c r="DG7" s="629"/>
      <c r="DH7" s="629"/>
      <c r="DI7" s="629"/>
      <c r="DJ7" s="629"/>
      <c r="DK7" s="629"/>
      <c r="DL7" s="629"/>
      <c r="DM7" s="629"/>
      <c r="DN7" s="629"/>
      <c r="DO7" s="629"/>
      <c r="DP7" s="630"/>
      <c r="DQ7" s="634">
        <v>927083</v>
      </c>
      <c r="DR7" s="629"/>
      <c r="DS7" s="629"/>
      <c r="DT7" s="629"/>
      <c r="DU7" s="629"/>
      <c r="DV7" s="629"/>
      <c r="DW7" s="629"/>
      <c r="DX7" s="629"/>
      <c r="DY7" s="629"/>
      <c r="DZ7" s="629"/>
      <c r="EA7" s="629"/>
      <c r="EB7" s="629"/>
      <c r="EC7" s="672"/>
    </row>
    <row r="8" spans="2:143" ht="11.25" customHeight="1" x14ac:dyDescent="0.15">
      <c r="B8" s="625" t="s">
        <v>233</v>
      </c>
      <c r="C8" s="626"/>
      <c r="D8" s="626"/>
      <c r="E8" s="626"/>
      <c r="F8" s="626"/>
      <c r="G8" s="626"/>
      <c r="H8" s="626"/>
      <c r="I8" s="626"/>
      <c r="J8" s="626"/>
      <c r="K8" s="626"/>
      <c r="L8" s="626"/>
      <c r="M8" s="626"/>
      <c r="N8" s="626"/>
      <c r="O8" s="626"/>
      <c r="P8" s="626"/>
      <c r="Q8" s="627"/>
      <c r="R8" s="628">
        <v>2478</v>
      </c>
      <c r="S8" s="629"/>
      <c r="T8" s="629"/>
      <c r="U8" s="629"/>
      <c r="V8" s="629"/>
      <c r="W8" s="629"/>
      <c r="X8" s="629"/>
      <c r="Y8" s="630"/>
      <c r="Z8" s="655">
        <v>0</v>
      </c>
      <c r="AA8" s="655"/>
      <c r="AB8" s="655"/>
      <c r="AC8" s="655"/>
      <c r="AD8" s="656">
        <v>2478</v>
      </c>
      <c r="AE8" s="656"/>
      <c r="AF8" s="656"/>
      <c r="AG8" s="656"/>
      <c r="AH8" s="656"/>
      <c r="AI8" s="656"/>
      <c r="AJ8" s="656"/>
      <c r="AK8" s="656"/>
      <c r="AL8" s="631">
        <v>0.1</v>
      </c>
      <c r="AM8" s="632"/>
      <c r="AN8" s="632"/>
      <c r="AO8" s="657"/>
      <c r="AP8" s="625" t="s">
        <v>234</v>
      </c>
      <c r="AQ8" s="626"/>
      <c r="AR8" s="626"/>
      <c r="AS8" s="626"/>
      <c r="AT8" s="626"/>
      <c r="AU8" s="626"/>
      <c r="AV8" s="626"/>
      <c r="AW8" s="626"/>
      <c r="AX8" s="626"/>
      <c r="AY8" s="626"/>
      <c r="AZ8" s="626"/>
      <c r="BA8" s="626"/>
      <c r="BB8" s="626"/>
      <c r="BC8" s="626"/>
      <c r="BD8" s="626"/>
      <c r="BE8" s="626"/>
      <c r="BF8" s="627"/>
      <c r="BG8" s="628">
        <v>18917</v>
      </c>
      <c r="BH8" s="629"/>
      <c r="BI8" s="629"/>
      <c r="BJ8" s="629"/>
      <c r="BK8" s="629"/>
      <c r="BL8" s="629"/>
      <c r="BM8" s="629"/>
      <c r="BN8" s="630"/>
      <c r="BO8" s="655">
        <v>1.9</v>
      </c>
      <c r="BP8" s="655"/>
      <c r="BQ8" s="655"/>
      <c r="BR8" s="655"/>
      <c r="BS8" s="656" t="s">
        <v>127</v>
      </c>
      <c r="BT8" s="656"/>
      <c r="BU8" s="656"/>
      <c r="BV8" s="656"/>
      <c r="BW8" s="656"/>
      <c r="BX8" s="656"/>
      <c r="BY8" s="656"/>
      <c r="BZ8" s="656"/>
      <c r="CA8" s="656"/>
      <c r="CB8" s="714"/>
      <c r="CD8" s="662" t="s">
        <v>235</v>
      </c>
      <c r="CE8" s="663"/>
      <c r="CF8" s="663"/>
      <c r="CG8" s="663"/>
      <c r="CH8" s="663"/>
      <c r="CI8" s="663"/>
      <c r="CJ8" s="663"/>
      <c r="CK8" s="663"/>
      <c r="CL8" s="663"/>
      <c r="CM8" s="663"/>
      <c r="CN8" s="663"/>
      <c r="CO8" s="663"/>
      <c r="CP8" s="663"/>
      <c r="CQ8" s="664"/>
      <c r="CR8" s="628">
        <v>2249362</v>
      </c>
      <c r="CS8" s="629"/>
      <c r="CT8" s="629"/>
      <c r="CU8" s="629"/>
      <c r="CV8" s="629"/>
      <c r="CW8" s="629"/>
      <c r="CX8" s="629"/>
      <c r="CY8" s="630"/>
      <c r="CZ8" s="655">
        <v>30.6</v>
      </c>
      <c r="DA8" s="655"/>
      <c r="DB8" s="655"/>
      <c r="DC8" s="655"/>
      <c r="DD8" s="634">
        <v>49172</v>
      </c>
      <c r="DE8" s="629"/>
      <c r="DF8" s="629"/>
      <c r="DG8" s="629"/>
      <c r="DH8" s="629"/>
      <c r="DI8" s="629"/>
      <c r="DJ8" s="629"/>
      <c r="DK8" s="629"/>
      <c r="DL8" s="629"/>
      <c r="DM8" s="629"/>
      <c r="DN8" s="629"/>
      <c r="DO8" s="629"/>
      <c r="DP8" s="630"/>
      <c r="DQ8" s="634">
        <v>1048955</v>
      </c>
      <c r="DR8" s="629"/>
      <c r="DS8" s="629"/>
      <c r="DT8" s="629"/>
      <c r="DU8" s="629"/>
      <c r="DV8" s="629"/>
      <c r="DW8" s="629"/>
      <c r="DX8" s="629"/>
      <c r="DY8" s="629"/>
      <c r="DZ8" s="629"/>
      <c r="EA8" s="629"/>
      <c r="EB8" s="629"/>
      <c r="EC8" s="672"/>
    </row>
    <row r="9" spans="2:143" ht="11.25" customHeight="1" x14ac:dyDescent="0.15">
      <c r="B9" s="625" t="s">
        <v>236</v>
      </c>
      <c r="C9" s="626"/>
      <c r="D9" s="626"/>
      <c r="E9" s="626"/>
      <c r="F9" s="626"/>
      <c r="G9" s="626"/>
      <c r="H9" s="626"/>
      <c r="I9" s="626"/>
      <c r="J9" s="626"/>
      <c r="K9" s="626"/>
      <c r="L9" s="626"/>
      <c r="M9" s="626"/>
      <c r="N9" s="626"/>
      <c r="O9" s="626"/>
      <c r="P9" s="626"/>
      <c r="Q9" s="627"/>
      <c r="R9" s="628">
        <v>4986</v>
      </c>
      <c r="S9" s="629"/>
      <c r="T9" s="629"/>
      <c r="U9" s="629"/>
      <c r="V9" s="629"/>
      <c r="W9" s="629"/>
      <c r="X9" s="629"/>
      <c r="Y9" s="630"/>
      <c r="Z9" s="655">
        <v>0.1</v>
      </c>
      <c r="AA9" s="655"/>
      <c r="AB9" s="655"/>
      <c r="AC9" s="655"/>
      <c r="AD9" s="656">
        <v>4986</v>
      </c>
      <c r="AE9" s="656"/>
      <c r="AF9" s="656"/>
      <c r="AG9" s="656"/>
      <c r="AH9" s="656"/>
      <c r="AI9" s="656"/>
      <c r="AJ9" s="656"/>
      <c r="AK9" s="656"/>
      <c r="AL9" s="631">
        <v>0.1</v>
      </c>
      <c r="AM9" s="632"/>
      <c r="AN9" s="632"/>
      <c r="AO9" s="657"/>
      <c r="AP9" s="625" t="s">
        <v>237</v>
      </c>
      <c r="AQ9" s="626"/>
      <c r="AR9" s="626"/>
      <c r="AS9" s="626"/>
      <c r="AT9" s="626"/>
      <c r="AU9" s="626"/>
      <c r="AV9" s="626"/>
      <c r="AW9" s="626"/>
      <c r="AX9" s="626"/>
      <c r="AY9" s="626"/>
      <c r="AZ9" s="626"/>
      <c r="BA9" s="626"/>
      <c r="BB9" s="626"/>
      <c r="BC9" s="626"/>
      <c r="BD9" s="626"/>
      <c r="BE9" s="626"/>
      <c r="BF9" s="627"/>
      <c r="BG9" s="628">
        <v>375127</v>
      </c>
      <c r="BH9" s="629"/>
      <c r="BI9" s="629"/>
      <c r="BJ9" s="629"/>
      <c r="BK9" s="629"/>
      <c r="BL9" s="629"/>
      <c r="BM9" s="629"/>
      <c r="BN9" s="630"/>
      <c r="BO9" s="655">
        <v>36.9</v>
      </c>
      <c r="BP9" s="655"/>
      <c r="BQ9" s="655"/>
      <c r="BR9" s="655"/>
      <c r="BS9" s="656" t="s">
        <v>127</v>
      </c>
      <c r="BT9" s="656"/>
      <c r="BU9" s="656"/>
      <c r="BV9" s="656"/>
      <c r="BW9" s="656"/>
      <c r="BX9" s="656"/>
      <c r="BY9" s="656"/>
      <c r="BZ9" s="656"/>
      <c r="CA9" s="656"/>
      <c r="CB9" s="714"/>
      <c r="CD9" s="662" t="s">
        <v>238</v>
      </c>
      <c r="CE9" s="663"/>
      <c r="CF9" s="663"/>
      <c r="CG9" s="663"/>
      <c r="CH9" s="663"/>
      <c r="CI9" s="663"/>
      <c r="CJ9" s="663"/>
      <c r="CK9" s="663"/>
      <c r="CL9" s="663"/>
      <c r="CM9" s="663"/>
      <c r="CN9" s="663"/>
      <c r="CO9" s="663"/>
      <c r="CP9" s="663"/>
      <c r="CQ9" s="664"/>
      <c r="CR9" s="628">
        <v>476110</v>
      </c>
      <c r="CS9" s="629"/>
      <c r="CT9" s="629"/>
      <c r="CU9" s="629"/>
      <c r="CV9" s="629"/>
      <c r="CW9" s="629"/>
      <c r="CX9" s="629"/>
      <c r="CY9" s="630"/>
      <c r="CZ9" s="655">
        <v>6.5</v>
      </c>
      <c r="DA9" s="655"/>
      <c r="DB9" s="655"/>
      <c r="DC9" s="655"/>
      <c r="DD9" s="634" t="s">
        <v>127</v>
      </c>
      <c r="DE9" s="629"/>
      <c r="DF9" s="629"/>
      <c r="DG9" s="629"/>
      <c r="DH9" s="629"/>
      <c r="DI9" s="629"/>
      <c r="DJ9" s="629"/>
      <c r="DK9" s="629"/>
      <c r="DL9" s="629"/>
      <c r="DM9" s="629"/>
      <c r="DN9" s="629"/>
      <c r="DO9" s="629"/>
      <c r="DP9" s="630"/>
      <c r="DQ9" s="634">
        <v>288093</v>
      </c>
      <c r="DR9" s="629"/>
      <c r="DS9" s="629"/>
      <c r="DT9" s="629"/>
      <c r="DU9" s="629"/>
      <c r="DV9" s="629"/>
      <c r="DW9" s="629"/>
      <c r="DX9" s="629"/>
      <c r="DY9" s="629"/>
      <c r="DZ9" s="629"/>
      <c r="EA9" s="629"/>
      <c r="EB9" s="629"/>
      <c r="EC9" s="672"/>
    </row>
    <row r="10" spans="2:143" ht="11.25" customHeight="1" x14ac:dyDescent="0.15">
      <c r="B10" s="625" t="s">
        <v>239</v>
      </c>
      <c r="C10" s="626"/>
      <c r="D10" s="626"/>
      <c r="E10" s="626"/>
      <c r="F10" s="626"/>
      <c r="G10" s="626"/>
      <c r="H10" s="626"/>
      <c r="I10" s="626"/>
      <c r="J10" s="626"/>
      <c r="K10" s="626"/>
      <c r="L10" s="626"/>
      <c r="M10" s="626"/>
      <c r="N10" s="626"/>
      <c r="O10" s="626"/>
      <c r="P10" s="626"/>
      <c r="Q10" s="627"/>
      <c r="R10" s="628" t="s">
        <v>240</v>
      </c>
      <c r="S10" s="629"/>
      <c r="T10" s="629"/>
      <c r="U10" s="629"/>
      <c r="V10" s="629"/>
      <c r="W10" s="629"/>
      <c r="X10" s="629"/>
      <c r="Y10" s="630"/>
      <c r="Z10" s="655" t="s">
        <v>127</v>
      </c>
      <c r="AA10" s="655"/>
      <c r="AB10" s="655"/>
      <c r="AC10" s="655"/>
      <c r="AD10" s="656" t="s">
        <v>127</v>
      </c>
      <c r="AE10" s="656"/>
      <c r="AF10" s="656"/>
      <c r="AG10" s="656"/>
      <c r="AH10" s="656"/>
      <c r="AI10" s="656"/>
      <c r="AJ10" s="656"/>
      <c r="AK10" s="656"/>
      <c r="AL10" s="631" t="s">
        <v>127</v>
      </c>
      <c r="AM10" s="632"/>
      <c r="AN10" s="632"/>
      <c r="AO10" s="657"/>
      <c r="AP10" s="625" t="s">
        <v>241</v>
      </c>
      <c r="AQ10" s="626"/>
      <c r="AR10" s="626"/>
      <c r="AS10" s="626"/>
      <c r="AT10" s="626"/>
      <c r="AU10" s="626"/>
      <c r="AV10" s="626"/>
      <c r="AW10" s="626"/>
      <c r="AX10" s="626"/>
      <c r="AY10" s="626"/>
      <c r="AZ10" s="626"/>
      <c r="BA10" s="626"/>
      <c r="BB10" s="626"/>
      <c r="BC10" s="626"/>
      <c r="BD10" s="626"/>
      <c r="BE10" s="626"/>
      <c r="BF10" s="627"/>
      <c r="BG10" s="628">
        <v>16550</v>
      </c>
      <c r="BH10" s="629"/>
      <c r="BI10" s="629"/>
      <c r="BJ10" s="629"/>
      <c r="BK10" s="629"/>
      <c r="BL10" s="629"/>
      <c r="BM10" s="629"/>
      <c r="BN10" s="630"/>
      <c r="BO10" s="655">
        <v>1.6</v>
      </c>
      <c r="BP10" s="655"/>
      <c r="BQ10" s="655"/>
      <c r="BR10" s="655"/>
      <c r="BS10" s="656" t="s">
        <v>127</v>
      </c>
      <c r="BT10" s="656"/>
      <c r="BU10" s="656"/>
      <c r="BV10" s="656"/>
      <c r="BW10" s="656"/>
      <c r="BX10" s="656"/>
      <c r="BY10" s="656"/>
      <c r="BZ10" s="656"/>
      <c r="CA10" s="656"/>
      <c r="CB10" s="714"/>
      <c r="CD10" s="662" t="s">
        <v>242</v>
      </c>
      <c r="CE10" s="663"/>
      <c r="CF10" s="663"/>
      <c r="CG10" s="663"/>
      <c r="CH10" s="663"/>
      <c r="CI10" s="663"/>
      <c r="CJ10" s="663"/>
      <c r="CK10" s="663"/>
      <c r="CL10" s="663"/>
      <c r="CM10" s="663"/>
      <c r="CN10" s="663"/>
      <c r="CO10" s="663"/>
      <c r="CP10" s="663"/>
      <c r="CQ10" s="664"/>
      <c r="CR10" s="628" t="s">
        <v>240</v>
      </c>
      <c r="CS10" s="629"/>
      <c r="CT10" s="629"/>
      <c r="CU10" s="629"/>
      <c r="CV10" s="629"/>
      <c r="CW10" s="629"/>
      <c r="CX10" s="629"/>
      <c r="CY10" s="630"/>
      <c r="CZ10" s="655" t="s">
        <v>135</v>
      </c>
      <c r="DA10" s="655"/>
      <c r="DB10" s="655"/>
      <c r="DC10" s="655"/>
      <c r="DD10" s="634" t="s">
        <v>135</v>
      </c>
      <c r="DE10" s="629"/>
      <c r="DF10" s="629"/>
      <c r="DG10" s="629"/>
      <c r="DH10" s="629"/>
      <c r="DI10" s="629"/>
      <c r="DJ10" s="629"/>
      <c r="DK10" s="629"/>
      <c r="DL10" s="629"/>
      <c r="DM10" s="629"/>
      <c r="DN10" s="629"/>
      <c r="DO10" s="629"/>
      <c r="DP10" s="630"/>
      <c r="DQ10" s="634" t="s">
        <v>240</v>
      </c>
      <c r="DR10" s="629"/>
      <c r="DS10" s="629"/>
      <c r="DT10" s="629"/>
      <c r="DU10" s="629"/>
      <c r="DV10" s="629"/>
      <c r="DW10" s="629"/>
      <c r="DX10" s="629"/>
      <c r="DY10" s="629"/>
      <c r="DZ10" s="629"/>
      <c r="EA10" s="629"/>
      <c r="EB10" s="629"/>
      <c r="EC10" s="672"/>
    </row>
    <row r="11" spans="2:143" ht="11.25" customHeight="1" x14ac:dyDescent="0.15">
      <c r="B11" s="625" t="s">
        <v>243</v>
      </c>
      <c r="C11" s="626"/>
      <c r="D11" s="626"/>
      <c r="E11" s="626"/>
      <c r="F11" s="626"/>
      <c r="G11" s="626"/>
      <c r="H11" s="626"/>
      <c r="I11" s="626"/>
      <c r="J11" s="626"/>
      <c r="K11" s="626"/>
      <c r="L11" s="626"/>
      <c r="M11" s="626"/>
      <c r="N11" s="626"/>
      <c r="O11" s="626"/>
      <c r="P11" s="626"/>
      <c r="Q11" s="627"/>
      <c r="R11" s="628">
        <v>253226</v>
      </c>
      <c r="S11" s="629"/>
      <c r="T11" s="629"/>
      <c r="U11" s="629"/>
      <c r="V11" s="629"/>
      <c r="W11" s="629"/>
      <c r="X11" s="629"/>
      <c r="Y11" s="630"/>
      <c r="Z11" s="631">
        <v>3.1</v>
      </c>
      <c r="AA11" s="632"/>
      <c r="AB11" s="632"/>
      <c r="AC11" s="633"/>
      <c r="AD11" s="634">
        <v>253226</v>
      </c>
      <c r="AE11" s="629"/>
      <c r="AF11" s="629"/>
      <c r="AG11" s="629"/>
      <c r="AH11" s="629"/>
      <c r="AI11" s="629"/>
      <c r="AJ11" s="629"/>
      <c r="AK11" s="630"/>
      <c r="AL11" s="631">
        <v>5.9</v>
      </c>
      <c r="AM11" s="632"/>
      <c r="AN11" s="632"/>
      <c r="AO11" s="657"/>
      <c r="AP11" s="625" t="s">
        <v>244</v>
      </c>
      <c r="AQ11" s="626"/>
      <c r="AR11" s="626"/>
      <c r="AS11" s="626"/>
      <c r="AT11" s="626"/>
      <c r="AU11" s="626"/>
      <c r="AV11" s="626"/>
      <c r="AW11" s="626"/>
      <c r="AX11" s="626"/>
      <c r="AY11" s="626"/>
      <c r="AZ11" s="626"/>
      <c r="BA11" s="626"/>
      <c r="BB11" s="626"/>
      <c r="BC11" s="626"/>
      <c r="BD11" s="626"/>
      <c r="BE11" s="626"/>
      <c r="BF11" s="627"/>
      <c r="BG11" s="628">
        <v>12730</v>
      </c>
      <c r="BH11" s="629"/>
      <c r="BI11" s="629"/>
      <c r="BJ11" s="629"/>
      <c r="BK11" s="629"/>
      <c r="BL11" s="629"/>
      <c r="BM11" s="629"/>
      <c r="BN11" s="630"/>
      <c r="BO11" s="655">
        <v>1.3</v>
      </c>
      <c r="BP11" s="655"/>
      <c r="BQ11" s="655"/>
      <c r="BR11" s="655"/>
      <c r="BS11" s="656">
        <v>2524</v>
      </c>
      <c r="BT11" s="656"/>
      <c r="BU11" s="656"/>
      <c r="BV11" s="656"/>
      <c r="BW11" s="656"/>
      <c r="BX11" s="656"/>
      <c r="BY11" s="656"/>
      <c r="BZ11" s="656"/>
      <c r="CA11" s="656"/>
      <c r="CB11" s="714"/>
      <c r="CD11" s="662" t="s">
        <v>245</v>
      </c>
      <c r="CE11" s="663"/>
      <c r="CF11" s="663"/>
      <c r="CG11" s="663"/>
      <c r="CH11" s="663"/>
      <c r="CI11" s="663"/>
      <c r="CJ11" s="663"/>
      <c r="CK11" s="663"/>
      <c r="CL11" s="663"/>
      <c r="CM11" s="663"/>
      <c r="CN11" s="663"/>
      <c r="CO11" s="663"/>
      <c r="CP11" s="663"/>
      <c r="CQ11" s="664"/>
      <c r="CR11" s="628">
        <v>517465</v>
      </c>
      <c r="CS11" s="629"/>
      <c r="CT11" s="629"/>
      <c r="CU11" s="629"/>
      <c r="CV11" s="629"/>
      <c r="CW11" s="629"/>
      <c r="CX11" s="629"/>
      <c r="CY11" s="630"/>
      <c r="CZ11" s="655">
        <v>7</v>
      </c>
      <c r="DA11" s="655"/>
      <c r="DB11" s="655"/>
      <c r="DC11" s="655"/>
      <c r="DD11" s="634">
        <v>107682</v>
      </c>
      <c r="DE11" s="629"/>
      <c r="DF11" s="629"/>
      <c r="DG11" s="629"/>
      <c r="DH11" s="629"/>
      <c r="DI11" s="629"/>
      <c r="DJ11" s="629"/>
      <c r="DK11" s="629"/>
      <c r="DL11" s="629"/>
      <c r="DM11" s="629"/>
      <c r="DN11" s="629"/>
      <c r="DO11" s="629"/>
      <c r="DP11" s="630"/>
      <c r="DQ11" s="634">
        <v>233457</v>
      </c>
      <c r="DR11" s="629"/>
      <c r="DS11" s="629"/>
      <c r="DT11" s="629"/>
      <c r="DU11" s="629"/>
      <c r="DV11" s="629"/>
      <c r="DW11" s="629"/>
      <c r="DX11" s="629"/>
      <c r="DY11" s="629"/>
      <c r="DZ11" s="629"/>
      <c r="EA11" s="629"/>
      <c r="EB11" s="629"/>
      <c r="EC11" s="672"/>
    </row>
    <row r="12" spans="2:143" ht="11.25" customHeight="1" x14ac:dyDescent="0.15">
      <c r="B12" s="625" t="s">
        <v>246</v>
      </c>
      <c r="C12" s="626"/>
      <c r="D12" s="626"/>
      <c r="E12" s="626"/>
      <c r="F12" s="626"/>
      <c r="G12" s="626"/>
      <c r="H12" s="626"/>
      <c r="I12" s="626"/>
      <c r="J12" s="626"/>
      <c r="K12" s="626"/>
      <c r="L12" s="626"/>
      <c r="M12" s="626"/>
      <c r="N12" s="626"/>
      <c r="O12" s="626"/>
      <c r="P12" s="626"/>
      <c r="Q12" s="627"/>
      <c r="R12" s="628" t="s">
        <v>127</v>
      </c>
      <c r="S12" s="629"/>
      <c r="T12" s="629"/>
      <c r="U12" s="629"/>
      <c r="V12" s="629"/>
      <c r="W12" s="629"/>
      <c r="X12" s="629"/>
      <c r="Y12" s="630"/>
      <c r="Z12" s="655" t="s">
        <v>127</v>
      </c>
      <c r="AA12" s="655"/>
      <c r="AB12" s="655"/>
      <c r="AC12" s="655"/>
      <c r="AD12" s="656" t="s">
        <v>127</v>
      </c>
      <c r="AE12" s="656"/>
      <c r="AF12" s="656"/>
      <c r="AG12" s="656"/>
      <c r="AH12" s="656"/>
      <c r="AI12" s="656"/>
      <c r="AJ12" s="656"/>
      <c r="AK12" s="656"/>
      <c r="AL12" s="631" t="s">
        <v>240</v>
      </c>
      <c r="AM12" s="632"/>
      <c r="AN12" s="632"/>
      <c r="AO12" s="657"/>
      <c r="AP12" s="625" t="s">
        <v>247</v>
      </c>
      <c r="AQ12" s="626"/>
      <c r="AR12" s="626"/>
      <c r="AS12" s="626"/>
      <c r="AT12" s="626"/>
      <c r="AU12" s="626"/>
      <c r="AV12" s="626"/>
      <c r="AW12" s="626"/>
      <c r="AX12" s="626"/>
      <c r="AY12" s="626"/>
      <c r="AZ12" s="626"/>
      <c r="BA12" s="626"/>
      <c r="BB12" s="626"/>
      <c r="BC12" s="626"/>
      <c r="BD12" s="626"/>
      <c r="BE12" s="626"/>
      <c r="BF12" s="627"/>
      <c r="BG12" s="628">
        <v>469460</v>
      </c>
      <c r="BH12" s="629"/>
      <c r="BI12" s="629"/>
      <c r="BJ12" s="629"/>
      <c r="BK12" s="629"/>
      <c r="BL12" s="629"/>
      <c r="BM12" s="629"/>
      <c r="BN12" s="630"/>
      <c r="BO12" s="655">
        <v>46.1</v>
      </c>
      <c r="BP12" s="655"/>
      <c r="BQ12" s="655"/>
      <c r="BR12" s="655"/>
      <c r="BS12" s="656" t="s">
        <v>127</v>
      </c>
      <c r="BT12" s="656"/>
      <c r="BU12" s="656"/>
      <c r="BV12" s="656"/>
      <c r="BW12" s="656"/>
      <c r="BX12" s="656"/>
      <c r="BY12" s="656"/>
      <c r="BZ12" s="656"/>
      <c r="CA12" s="656"/>
      <c r="CB12" s="714"/>
      <c r="CD12" s="662" t="s">
        <v>248</v>
      </c>
      <c r="CE12" s="663"/>
      <c r="CF12" s="663"/>
      <c r="CG12" s="663"/>
      <c r="CH12" s="663"/>
      <c r="CI12" s="663"/>
      <c r="CJ12" s="663"/>
      <c r="CK12" s="663"/>
      <c r="CL12" s="663"/>
      <c r="CM12" s="663"/>
      <c r="CN12" s="663"/>
      <c r="CO12" s="663"/>
      <c r="CP12" s="663"/>
      <c r="CQ12" s="664"/>
      <c r="CR12" s="628">
        <v>178921</v>
      </c>
      <c r="CS12" s="629"/>
      <c r="CT12" s="629"/>
      <c r="CU12" s="629"/>
      <c r="CV12" s="629"/>
      <c r="CW12" s="629"/>
      <c r="CX12" s="629"/>
      <c r="CY12" s="630"/>
      <c r="CZ12" s="655">
        <v>2.4</v>
      </c>
      <c r="DA12" s="655"/>
      <c r="DB12" s="655"/>
      <c r="DC12" s="655"/>
      <c r="DD12" s="634" t="s">
        <v>240</v>
      </c>
      <c r="DE12" s="629"/>
      <c r="DF12" s="629"/>
      <c r="DG12" s="629"/>
      <c r="DH12" s="629"/>
      <c r="DI12" s="629"/>
      <c r="DJ12" s="629"/>
      <c r="DK12" s="629"/>
      <c r="DL12" s="629"/>
      <c r="DM12" s="629"/>
      <c r="DN12" s="629"/>
      <c r="DO12" s="629"/>
      <c r="DP12" s="630"/>
      <c r="DQ12" s="634">
        <v>127188</v>
      </c>
      <c r="DR12" s="629"/>
      <c r="DS12" s="629"/>
      <c r="DT12" s="629"/>
      <c r="DU12" s="629"/>
      <c r="DV12" s="629"/>
      <c r="DW12" s="629"/>
      <c r="DX12" s="629"/>
      <c r="DY12" s="629"/>
      <c r="DZ12" s="629"/>
      <c r="EA12" s="629"/>
      <c r="EB12" s="629"/>
      <c r="EC12" s="672"/>
    </row>
    <row r="13" spans="2:143" ht="11.25" customHeight="1" x14ac:dyDescent="0.15">
      <c r="B13" s="625" t="s">
        <v>249</v>
      </c>
      <c r="C13" s="626"/>
      <c r="D13" s="626"/>
      <c r="E13" s="626"/>
      <c r="F13" s="626"/>
      <c r="G13" s="626"/>
      <c r="H13" s="626"/>
      <c r="I13" s="626"/>
      <c r="J13" s="626"/>
      <c r="K13" s="626"/>
      <c r="L13" s="626"/>
      <c r="M13" s="626"/>
      <c r="N13" s="626"/>
      <c r="O13" s="626"/>
      <c r="P13" s="626"/>
      <c r="Q13" s="627"/>
      <c r="R13" s="628" t="s">
        <v>127</v>
      </c>
      <c r="S13" s="629"/>
      <c r="T13" s="629"/>
      <c r="U13" s="629"/>
      <c r="V13" s="629"/>
      <c r="W13" s="629"/>
      <c r="X13" s="629"/>
      <c r="Y13" s="630"/>
      <c r="Z13" s="655" t="s">
        <v>127</v>
      </c>
      <c r="AA13" s="655"/>
      <c r="AB13" s="655"/>
      <c r="AC13" s="655"/>
      <c r="AD13" s="656" t="s">
        <v>240</v>
      </c>
      <c r="AE13" s="656"/>
      <c r="AF13" s="656"/>
      <c r="AG13" s="656"/>
      <c r="AH13" s="656"/>
      <c r="AI13" s="656"/>
      <c r="AJ13" s="656"/>
      <c r="AK13" s="656"/>
      <c r="AL13" s="631" t="s">
        <v>135</v>
      </c>
      <c r="AM13" s="632"/>
      <c r="AN13" s="632"/>
      <c r="AO13" s="657"/>
      <c r="AP13" s="625" t="s">
        <v>250</v>
      </c>
      <c r="AQ13" s="626"/>
      <c r="AR13" s="626"/>
      <c r="AS13" s="626"/>
      <c r="AT13" s="626"/>
      <c r="AU13" s="626"/>
      <c r="AV13" s="626"/>
      <c r="AW13" s="626"/>
      <c r="AX13" s="626"/>
      <c r="AY13" s="626"/>
      <c r="AZ13" s="626"/>
      <c r="BA13" s="626"/>
      <c r="BB13" s="626"/>
      <c r="BC13" s="626"/>
      <c r="BD13" s="626"/>
      <c r="BE13" s="626"/>
      <c r="BF13" s="627"/>
      <c r="BG13" s="628">
        <v>469221</v>
      </c>
      <c r="BH13" s="629"/>
      <c r="BI13" s="629"/>
      <c r="BJ13" s="629"/>
      <c r="BK13" s="629"/>
      <c r="BL13" s="629"/>
      <c r="BM13" s="629"/>
      <c r="BN13" s="630"/>
      <c r="BO13" s="655">
        <v>46.1</v>
      </c>
      <c r="BP13" s="655"/>
      <c r="BQ13" s="655"/>
      <c r="BR13" s="655"/>
      <c r="BS13" s="656" t="s">
        <v>127</v>
      </c>
      <c r="BT13" s="656"/>
      <c r="BU13" s="656"/>
      <c r="BV13" s="656"/>
      <c r="BW13" s="656"/>
      <c r="BX13" s="656"/>
      <c r="BY13" s="656"/>
      <c r="BZ13" s="656"/>
      <c r="CA13" s="656"/>
      <c r="CB13" s="714"/>
      <c r="CD13" s="662" t="s">
        <v>251</v>
      </c>
      <c r="CE13" s="663"/>
      <c r="CF13" s="663"/>
      <c r="CG13" s="663"/>
      <c r="CH13" s="663"/>
      <c r="CI13" s="663"/>
      <c r="CJ13" s="663"/>
      <c r="CK13" s="663"/>
      <c r="CL13" s="663"/>
      <c r="CM13" s="663"/>
      <c r="CN13" s="663"/>
      <c r="CO13" s="663"/>
      <c r="CP13" s="663"/>
      <c r="CQ13" s="664"/>
      <c r="CR13" s="628">
        <v>730218</v>
      </c>
      <c r="CS13" s="629"/>
      <c r="CT13" s="629"/>
      <c r="CU13" s="629"/>
      <c r="CV13" s="629"/>
      <c r="CW13" s="629"/>
      <c r="CX13" s="629"/>
      <c r="CY13" s="630"/>
      <c r="CZ13" s="655">
        <v>9.9</v>
      </c>
      <c r="DA13" s="655"/>
      <c r="DB13" s="655"/>
      <c r="DC13" s="655"/>
      <c r="DD13" s="634">
        <v>312536</v>
      </c>
      <c r="DE13" s="629"/>
      <c r="DF13" s="629"/>
      <c r="DG13" s="629"/>
      <c r="DH13" s="629"/>
      <c r="DI13" s="629"/>
      <c r="DJ13" s="629"/>
      <c r="DK13" s="629"/>
      <c r="DL13" s="629"/>
      <c r="DM13" s="629"/>
      <c r="DN13" s="629"/>
      <c r="DO13" s="629"/>
      <c r="DP13" s="630"/>
      <c r="DQ13" s="634">
        <v>485924</v>
      </c>
      <c r="DR13" s="629"/>
      <c r="DS13" s="629"/>
      <c r="DT13" s="629"/>
      <c r="DU13" s="629"/>
      <c r="DV13" s="629"/>
      <c r="DW13" s="629"/>
      <c r="DX13" s="629"/>
      <c r="DY13" s="629"/>
      <c r="DZ13" s="629"/>
      <c r="EA13" s="629"/>
      <c r="EB13" s="629"/>
      <c r="EC13" s="672"/>
    </row>
    <row r="14" spans="2:143" ht="11.25" customHeight="1" x14ac:dyDescent="0.15">
      <c r="B14" s="625" t="s">
        <v>252</v>
      </c>
      <c r="C14" s="626"/>
      <c r="D14" s="626"/>
      <c r="E14" s="626"/>
      <c r="F14" s="626"/>
      <c r="G14" s="626"/>
      <c r="H14" s="626"/>
      <c r="I14" s="626"/>
      <c r="J14" s="626"/>
      <c r="K14" s="626"/>
      <c r="L14" s="626"/>
      <c r="M14" s="626"/>
      <c r="N14" s="626"/>
      <c r="O14" s="626"/>
      <c r="P14" s="626"/>
      <c r="Q14" s="627"/>
      <c r="R14" s="628" t="s">
        <v>127</v>
      </c>
      <c r="S14" s="629"/>
      <c r="T14" s="629"/>
      <c r="U14" s="629"/>
      <c r="V14" s="629"/>
      <c r="W14" s="629"/>
      <c r="X14" s="629"/>
      <c r="Y14" s="630"/>
      <c r="Z14" s="655" t="s">
        <v>127</v>
      </c>
      <c r="AA14" s="655"/>
      <c r="AB14" s="655"/>
      <c r="AC14" s="655"/>
      <c r="AD14" s="656" t="s">
        <v>127</v>
      </c>
      <c r="AE14" s="656"/>
      <c r="AF14" s="656"/>
      <c r="AG14" s="656"/>
      <c r="AH14" s="656"/>
      <c r="AI14" s="656"/>
      <c r="AJ14" s="656"/>
      <c r="AK14" s="656"/>
      <c r="AL14" s="631" t="s">
        <v>127</v>
      </c>
      <c r="AM14" s="632"/>
      <c r="AN14" s="632"/>
      <c r="AO14" s="657"/>
      <c r="AP14" s="625" t="s">
        <v>253</v>
      </c>
      <c r="AQ14" s="626"/>
      <c r="AR14" s="626"/>
      <c r="AS14" s="626"/>
      <c r="AT14" s="626"/>
      <c r="AU14" s="626"/>
      <c r="AV14" s="626"/>
      <c r="AW14" s="626"/>
      <c r="AX14" s="626"/>
      <c r="AY14" s="626"/>
      <c r="AZ14" s="626"/>
      <c r="BA14" s="626"/>
      <c r="BB14" s="626"/>
      <c r="BC14" s="626"/>
      <c r="BD14" s="626"/>
      <c r="BE14" s="626"/>
      <c r="BF14" s="627"/>
      <c r="BG14" s="628">
        <v>49683</v>
      </c>
      <c r="BH14" s="629"/>
      <c r="BI14" s="629"/>
      <c r="BJ14" s="629"/>
      <c r="BK14" s="629"/>
      <c r="BL14" s="629"/>
      <c r="BM14" s="629"/>
      <c r="BN14" s="630"/>
      <c r="BO14" s="655">
        <v>4.9000000000000004</v>
      </c>
      <c r="BP14" s="655"/>
      <c r="BQ14" s="655"/>
      <c r="BR14" s="655"/>
      <c r="BS14" s="656" t="s">
        <v>240</v>
      </c>
      <c r="BT14" s="656"/>
      <c r="BU14" s="656"/>
      <c r="BV14" s="656"/>
      <c r="BW14" s="656"/>
      <c r="BX14" s="656"/>
      <c r="BY14" s="656"/>
      <c r="BZ14" s="656"/>
      <c r="CA14" s="656"/>
      <c r="CB14" s="714"/>
      <c r="CD14" s="662" t="s">
        <v>254</v>
      </c>
      <c r="CE14" s="663"/>
      <c r="CF14" s="663"/>
      <c r="CG14" s="663"/>
      <c r="CH14" s="663"/>
      <c r="CI14" s="663"/>
      <c r="CJ14" s="663"/>
      <c r="CK14" s="663"/>
      <c r="CL14" s="663"/>
      <c r="CM14" s="663"/>
      <c r="CN14" s="663"/>
      <c r="CO14" s="663"/>
      <c r="CP14" s="663"/>
      <c r="CQ14" s="664"/>
      <c r="CR14" s="628">
        <v>350475</v>
      </c>
      <c r="CS14" s="629"/>
      <c r="CT14" s="629"/>
      <c r="CU14" s="629"/>
      <c r="CV14" s="629"/>
      <c r="CW14" s="629"/>
      <c r="CX14" s="629"/>
      <c r="CY14" s="630"/>
      <c r="CZ14" s="655">
        <v>4.8</v>
      </c>
      <c r="DA14" s="655"/>
      <c r="DB14" s="655"/>
      <c r="DC14" s="655"/>
      <c r="DD14" s="634">
        <v>69284</v>
      </c>
      <c r="DE14" s="629"/>
      <c r="DF14" s="629"/>
      <c r="DG14" s="629"/>
      <c r="DH14" s="629"/>
      <c r="DI14" s="629"/>
      <c r="DJ14" s="629"/>
      <c r="DK14" s="629"/>
      <c r="DL14" s="629"/>
      <c r="DM14" s="629"/>
      <c r="DN14" s="629"/>
      <c r="DO14" s="629"/>
      <c r="DP14" s="630"/>
      <c r="DQ14" s="634">
        <v>284190</v>
      </c>
      <c r="DR14" s="629"/>
      <c r="DS14" s="629"/>
      <c r="DT14" s="629"/>
      <c r="DU14" s="629"/>
      <c r="DV14" s="629"/>
      <c r="DW14" s="629"/>
      <c r="DX14" s="629"/>
      <c r="DY14" s="629"/>
      <c r="DZ14" s="629"/>
      <c r="EA14" s="629"/>
      <c r="EB14" s="629"/>
      <c r="EC14" s="672"/>
    </row>
    <row r="15" spans="2:143" ht="11.25" customHeight="1" x14ac:dyDescent="0.15">
      <c r="B15" s="625" t="s">
        <v>255</v>
      </c>
      <c r="C15" s="626"/>
      <c r="D15" s="626"/>
      <c r="E15" s="626"/>
      <c r="F15" s="626"/>
      <c r="G15" s="626"/>
      <c r="H15" s="626"/>
      <c r="I15" s="626"/>
      <c r="J15" s="626"/>
      <c r="K15" s="626"/>
      <c r="L15" s="626"/>
      <c r="M15" s="626"/>
      <c r="N15" s="626"/>
      <c r="O15" s="626"/>
      <c r="P15" s="626"/>
      <c r="Q15" s="627"/>
      <c r="R15" s="628" t="s">
        <v>127</v>
      </c>
      <c r="S15" s="629"/>
      <c r="T15" s="629"/>
      <c r="U15" s="629"/>
      <c r="V15" s="629"/>
      <c r="W15" s="629"/>
      <c r="X15" s="629"/>
      <c r="Y15" s="630"/>
      <c r="Z15" s="655" t="s">
        <v>127</v>
      </c>
      <c r="AA15" s="655"/>
      <c r="AB15" s="655"/>
      <c r="AC15" s="655"/>
      <c r="AD15" s="656" t="s">
        <v>127</v>
      </c>
      <c r="AE15" s="656"/>
      <c r="AF15" s="656"/>
      <c r="AG15" s="656"/>
      <c r="AH15" s="656"/>
      <c r="AI15" s="656"/>
      <c r="AJ15" s="656"/>
      <c r="AK15" s="656"/>
      <c r="AL15" s="631" t="s">
        <v>127</v>
      </c>
      <c r="AM15" s="632"/>
      <c r="AN15" s="632"/>
      <c r="AO15" s="657"/>
      <c r="AP15" s="625" t="s">
        <v>256</v>
      </c>
      <c r="AQ15" s="626"/>
      <c r="AR15" s="626"/>
      <c r="AS15" s="626"/>
      <c r="AT15" s="626"/>
      <c r="AU15" s="626"/>
      <c r="AV15" s="626"/>
      <c r="AW15" s="626"/>
      <c r="AX15" s="626"/>
      <c r="AY15" s="626"/>
      <c r="AZ15" s="626"/>
      <c r="BA15" s="626"/>
      <c r="BB15" s="626"/>
      <c r="BC15" s="626"/>
      <c r="BD15" s="626"/>
      <c r="BE15" s="626"/>
      <c r="BF15" s="627"/>
      <c r="BG15" s="628">
        <v>75164</v>
      </c>
      <c r="BH15" s="629"/>
      <c r="BI15" s="629"/>
      <c r="BJ15" s="629"/>
      <c r="BK15" s="629"/>
      <c r="BL15" s="629"/>
      <c r="BM15" s="629"/>
      <c r="BN15" s="630"/>
      <c r="BO15" s="655">
        <v>7.4</v>
      </c>
      <c r="BP15" s="655"/>
      <c r="BQ15" s="655"/>
      <c r="BR15" s="655"/>
      <c r="BS15" s="656" t="s">
        <v>127</v>
      </c>
      <c r="BT15" s="656"/>
      <c r="BU15" s="656"/>
      <c r="BV15" s="656"/>
      <c r="BW15" s="656"/>
      <c r="BX15" s="656"/>
      <c r="BY15" s="656"/>
      <c r="BZ15" s="656"/>
      <c r="CA15" s="656"/>
      <c r="CB15" s="714"/>
      <c r="CD15" s="662" t="s">
        <v>257</v>
      </c>
      <c r="CE15" s="663"/>
      <c r="CF15" s="663"/>
      <c r="CG15" s="663"/>
      <c r="CH15" s="663"/>
      <c r="CI15" s="663"/>
      <c r="CJ15" s="663"/>
      <c r="CK15" s="663"/>
      <c r="CL15" s="663"/>
      <c r="CM15" s="663"/>
      <c r="CN15" s="663"/>
      <c r="CO15" s="663"/>
      <c r="CP15" s="663"/>
      <c r="CQ15" s="664"/>
      <c r="CR15" s="628">
        <v>533032</v>
      </c>
      <c r="CS15" s="629"/>
      <c r="CT15" s="629"/>
      <c r="CU15" s="629"/>
      <c r="CV15" s="629"/>
      <c r="CW15" s="629"/>
      <c r="CX15" s="629"/>
      <c r="CY15" s="630"/>
      <c r="CZ15" s="655">
        <v>7.3</v>
      </c>
      <c r="DA15" s="655"/>
      <c r="DB15" s="655"/>
      <c r="DC15" s="655"/>
      <c r="DD15" s="634">
        <v>23079</v>
      </c>
      <c r="DE15" s="629"/>
      <c r="DF15" s="629"/>
      <c r="DG15" s="629"/>
      <c r="DH15" s="629"/>
      <c r="DI15" s="629"/>
      <c r="DJ15" s="629"/>
      <c r="DK15" s="629"/>
      <c r="DL15" s="629"/>
      <c r="DM15" s="629"/>
      <c r="DN15" s="629"/>
      <c r="DO15" s="629"/>
      <c r="DP15" s="630"/>
      <c r="DQ15" s="634">
        <v>478807</v>
      </c>
      <c r="DR15" s="629"/>
      <c r="DS15" s="629"/>
      <c r="DT15" s="629"/>
      <c r="DU15" s="629"/>
      <c r="DV15" s="629"/>
      <c r="DW15" s="629"/>
      <c r="DX15" s="629"/>
      <c r="DY15" s="629"/>
      <c r="DZ15" s="629"/>
      <c r="EA15" s="629"/>
      <c r="EB15" s="629"/>
      <c r="EC15" s="672"/>
    </row>
    <row r="16" spans="2:143" ht="11.25" customHeight="1" x14ac:dyDescent="0.15">
      <c r="B16" s="625" t="s">
        <v>258</v>
      </c>
      <c r="C16" s="626"/>
      <c r="D16" s="626"/>
      <c r="E16" s="626"/>
      <c r="F16" s="626"/>
      <c r="G16" s="626"/>
      <c r="H16" s="626"/>
      <c r="I16" s="626"/>
      <c r="J16" s="626"/>
      <c r="K16" s="626"/>
      <c r="L16" s="626"/>
      <c r="M16" s="626"/>
      <c r="N16" s="626"/>
      <c r="O16" s="626"/>
      <c r="P16" s="626"/>
      <c r="Q16" s="627"/>
      <c r="R16" s="628">
        <v>5038</v>
      </c>
      <c r="S16" s="629"/>
      <c r="T16" s="629"/>
      <c r="U16" s="629"/>
      <c r="V16" s="629"/>
      <c r="W16" s="629"/>
      <c r="X16" s="629"/>
      <c r="Y16" s="630"/>
      <c r="Z16" s="655">
        <v>0.1</v>
      </c>
      <c r="AA16" s="655"/>
      <c r="AB16" s="655"/>
      <c r="AC16" s="655"/>
      <c r="AD16" s="656">
        <v>5038</v>
      </c>
      <c r="AE16" s="656"/>
      <c r="AF16" s="656"/>
      <c r="AG16" s="656"/>
      <c r="AH16" s="656"/>
      <c r="AI16" s="656"/>
      <c r="AJ16" s="656"/>
      <c r="AK16" s="656"/>
      <c r="AL16" s="631">
        <v>0.1</v>
      </c>
      <c r="AM16" s="632"/>
      <c r="AN16" s="632"/>
      <c r="AO16" s="657"/>
      <c r="AP16" s="625" t="s">
        <v>259</v>
      </c>
      <c r="AQ16" s="626"/>
      <c r="AR16" s="626"/>
      <c r="AS16" s="626"/>
      <c r="AT16" s="626"/>
      <c r="AU16" s="626"/>
      <c r="AV16" s="626"/>
      <c r="AW16" s="626"/>
      <c r="AX16" s="626"/>
      <c r="AY16" s="626"/>
      <c r="AZ16" s="626"/>
      <c r="BA16" s="626"/>
      <c r="BB16" s="626"/>
      <c r="BC16" s="626"/>
      <c r="BD16" s="626"/>
      <c r="BE16" s="626"/>
      <c r="BF16" s="627"/>
      <c r="BG16" s="628" t="s">
        <v>127</v>
      </c>
      <c r="BH16" s="629"/>
      <c r="BI16" s="629"/>
      <c r="BJ16" s="629"/>
      <c r="BK16" s="629"/>
      <c r="BL16" s="629"/>
      <c r="BM16" s="629"/>
      <c r="BN16" s="630"/>
      <c r="BO16" s="655" t="s">
        <v>240</v>
      </c>
      <c r="BP16" s="655"/>
      <c r="BQ16" s="655"/>
      <c r="BR16" s="655"/>
      <c r="BS16" s="656" t="s">
        <v>135</v>
      </c>
      <c r="BT16" s="656"/>
      <c r="BU16" s="656"/>
      <c r="BV16" s="656"/>
      <c r="BW16" s="656"/>
      <c r="BX16" s="656"/>
      <c r="BY16" s="656"/>
      <c r="BZ16" s="656"/>
      <c r="CA16" s="656"/>
      <c r="CB16" s="714"/>
      <c r="CD16" s="662" t="s">
        <v>260</v>
      </c>
      <c r="CE16" s="663"/>
      <c r="CF16" s="663"/>
      <c r="CG16" s="663"/>
      <c r="CH16" s="663"/>
      <c r="CI16" s="663"/>
      <c r="CJ16" s="663"/>
      <c r="CK16" s="663"/>
      <c r="CL16" s="663"/>
      <c r="CM16" s="663"/>
      <c r="CN16" s="663"/>
      <c r="CO16" s="663"/>
      <c r="CP16" s="663"/>
      <c r="CQ16" s="664"/>
      <c r="CR16" s="628" t="s">
        <v>135</v>
      </c>
      <c r="CS16" s="629"/>
      <c r="CT16" s="629"/>
      <c r="CU16" s="629"/>
      <c r="CV16" s="629"/>
      <c r="CW16" s="629"/>
      <c r="CX16" s="629"/>
      <c r="CY16" s="630"/>
      <c r="CZ16" s="655" t="s">
        <v>127</v>
      </c>
      <c r="DA16" s="655"/>
      <c r="DB16" s="655"/>
      <c r="DC16" s="655"/>
      <c r="DD16" s="634" t="s">
        <v>135</v>
      </c>
      <c r="DE16" s="629"/>
      <c r="DF16" s="629"/>
      <c r="DG16" s="629"/>
      <c r="DH16" s="629"/>
      <c r="DI16" s="629"/>
      <c r="DJ16" s="629"/>
      <c r="DK16" s="629"/>
      <c r="DL16" s="629"/>
      <c r="DM16" s="629"/>
      <c r="DN16" s="629"/>
      <c r="DO16" s="629"/>
      <c r="DP16" s="630"/>
      <c r="DQ16" s="634" t="s">
        <v>127</v>
      </c>
      <c r="DR16" s="629"/>
      <c r="DS16" s="629"/>
      <c r="DT16" s="629"/>
      <c r="DU16" s="629"/>
      <c r="DV16" s="629"/>
      <c r="DW16" s="629"/>
      <c r="DX16" s="629"/>
      <c r="DY16" s="629"/>
      <c r="DZ16" s="629"/>
      <c r="EA16" s="629"/>
      <c r="EB16" s="629"/>
      <c r="EC16" s="672"/>
    </row>
    <row r="17" spans="2:133" ht="11.25" customHeight="1" x14ac:dyDescent="0.15">
      <c r="B17" s="625" t="s">
        <v>261</v>
      </c>
      <c r="C17" s="626"/>
      <c r="D17" s="626"/>
      <c r="E17" s="626"/>
      <c r="F17" s="626"/>
      <c r="G17" s="626"/>
      <c r="H17" s="626"/>
      <c r="I17" s="626"/>
      <c r="J17" s="626"/>
      <c r="K17" s="626"/>
      <c r="L17" s="626"/>
      <c r="M17" s="626"/>
      <c r="N17" s="626"/>
      <c r="O17" s="626"/>
      <c r="P17" s="626"/>
      <c r="Q17" s="627"/>
      <c r="R17" s="628">
        <v>5023</v>
      </c>
      <c r="S17" s="629"/>
      <c r="T17" s="629"/>
      <c r="U17" s="629"/>
      <c r="V17" s="629"/>
      <c r="W17" s="629"/>
      <c r="X17" s="629"/>
      <c r="Y17" s="630"/>
      <c r="Z17" s="655">
        <v>0.1</v>
      </c>
      <c r="AA17" s="655"/>
      <c r="AB17" s="655"/>
      <c r="AC17" s="655"/>
      <c r="AD17" s="656">
        <v>5023</v>
      </c>
      <c r="AE17" s="656"/>
      <c r="AF17" s="656"/>
      <c r="AG17" s="656"/>
      <c r="AH17" s="656"/>
      <c r="AI17" s="656"/>
      <c r="AJ17" s="656"/>
      <c r="AK17" s="656"/>
      <c r="AL17" s="631">
        <v>0.1</v>
      </c>
      <c r="AM17" s="632"/>
      <c r="AN17" s="632"/>
      <c r="AO17" s="657"/>
      <c r="AP17" s="625" t="s">
        <v>262</v>
      </c>
      <c r="AQ17" s="626"/>
      <c r="AR17" s="626"/>
      <c r="AS17" s="626"/>
      <c r="AT17" s="626"/>
      <c r="AU17" s="626"/>
      <c r="AV17" s="626"/>
      <c r="AW17" s="626"/>
      <c r="AX17" s="626"/>
      <c r="AY17" s="626"/>
      <c r="AZ17" s="626"/>
      <c r="BA17" s="626"/>
      <c r="BB17" s="626"/>
      <c r="BC17" s="626"/>
      <c r="BD17" s="626"/>
      <c r="BE17" s="626"/>
      <c r="BF17" s="627"/>
      <c r="BG17" s="628" t="s">
        <v>240</v>
      </c>
      <c r="BH17" s="629"/>
      <c r="BI17" s="629"/>
      <c r="BJ17" s="629"/>
      <c r="BK17" s="629"/>
      <c r="BL17" s="629"/>
      <c r="BM17" s="629"/>
      <c r="BN17" s="630"/>
      <c r="BO17" s="655" t="s">
        <v>127</v>
      </c>
      <c r="BP17" s="655"/>
      <c r="BQ17" s="655"/>
      <c r="BR17" s="655"/>
      <c r="BS17" s="656" t="s">
        <v>127</v>
      </c>
      <c r="BT17" s="656"/>
      <c r="BU17" s="656"/>
      <c r="BV17" s="656"/>
      <c r="BW17" s="656"/>
      <c r="BX17" s="656"/>
      <c r="BY17" s="656"/>
      <c r="BZ17" s="656"/>
      <c r="CA17" s="656"/>
      <c r="CB17" s="714"/>
      <c r="CD17" s="662" t="s">
        <v>263</v>
      </c>
      <c r="CE17" s="663"/>
      <c r="CF17" s="663"/>
      <c r="CG17" s="663"/>
      <c r="CH17" s="663"/>
      <c r="CI17" s="663"/>
      <c r="CJ17" s="663"/>
      <c r="CK17" s="663"/>
      <c r="CL17" s="663"/>
      <c r="CM17" s="663"/>
      <c r="CN17" s="663"/>
      <c r="CO17" s="663"/>
      <c r="CP17" s="663"/>
      <c r="CQ17" s="664"/>
      <c r="CR17" s="628">
        <v>970715</v>
      </c>
      <c r="CS17" s="629"/>
      <c r="CT17" s="629"/>
      <c r="CU17" s="629"/>
      <c r="CV17" s="629"/>
      <c r="CW17" s="629"/>
      <c r="CX17" s="629"/>
      <c r="CY17" s="630"/>
      <c r="CZ17" s="655">
        <v>13.2</v>
      </c>
      <c r="DA17" s="655"/>
      <c r="DB17" s="655"/>
      <c r="DC17" s="655"/>
      <c r="DD17" s="634" t="s">
        <v>127</v>
      </c>
      <c r="DE17" s="629"/>
      <c r="DF17" s="629"/>
      <c r="DG17" s="629"/>
      <c r="DH17" s="629"/>
      <c r="DI17" s="629"/>
      <c r="DJ17" s="629"/>
      <c r="DK17" s="629"/>
      <c r="DL17" s="629"/>
      <c r="DM17" s="629"/>
      <c r="DN17" s="629"/>
      <c r="DO17" s="629"/>
      <c r="DP17" s="630"/>
      <c r="DQ17" s="634">
        <v>947471</v>
      </c>
      <c r="DR17" s="629"/>
      <c r="DS17" s="629"/>
      <c r="DT17" s="629"/>
      <c r="DU17" s="629"/>
      <c r="DV17" s="629"/>
      <c r="DW17" s="629"/>
      <c r="DX17" s="629"/>
      <c r="DY17" s="629"/>
      <c r="DZ17" s="629"/>
      <c r="EA17" s="629"/>
      <c r="EB17" s="629"/>
      <c r="EC17" s="672"/>
    </row>
    <row r="18" spans="2:133" ht="11.25" customHeight="1" x14ac:dyDescent="0.15">
      <c r="B18" s="625" t="s">
        <v>264</v>
      </c>
      <c r="C18" s="626"/>
      <c r="D18" s="626"/>
      <c r="E18" s="626"/>
      <c r="F18" s="626"/>
      <c r="G18" s="626"/>
      <c r="H18" s="626"/>
      <c r="I18" s="626"/>
      <c r="J18" s="626"/>
      <c r="K18" s="626"/>
      <c r="L18" s="626"/>
      <c r="M18" s="626"/>
      <c r="N18" s="626"/>
      <c r="O18" s="626"/>
      <c r="P18" s="626"/>
      <c r="Q18" s="627"/>
      <c r="R18" s="628">
        <v>13875</v>
      </c>
      <c r="S18" s="629"/>
      <c r="T18" s="629"/>
      <c r="U18" s="629"/>
      <c r="V18" s="629"/>
      <c r="W18" s="629"/>
      <c r="X18" s="629"/>
      <c r="Y18" s="630"/>
      <c r="Z18" s="655">
        <v>0.2</v>
      </c>
      <c r="AA18" s="655"/>
      <c r="AB18" s="655"/>
      <c r="AC18" s="655"/>
      <c r="AD18" s="656">
        <v>13875</v>
      </c>
      <c r="AE18" s="656"/>
      <c r="AF18" s="656"/>
      <c r="AG18" s="656"/>
      <c r="AH18" s="656"/>
      <c r="AI18" s="656"/>
      <c r="AJ18" s="656"/>
      <c r="AK18" s="656"/>
      <c r="AL18" s="631">
        <v>0.30000001192092896</v>
      </c>
      <c r="AM18" s="632"/>
      <c r="AN18" s="632"/>
      <c r="AO18" s="657"/>
      <c r="AP18" s="625" t="s">
        <v>265</v>
      </c>
      <c r="AQ18" s="626"/>
      <c r="AR18" s="626"/>
      <c r="AS18" s="626"/>
      <c r="AT18" s="626"/>
      <c r="AU18" s="626"/>
      <c r="AV18" s="626"/>
      <c r="AW18" s="626"/>
      <c r="AX18" s="626"/>
      <c r="AY18" s="626"/>
      <c r="AZ18" s="626"/>
      <c r="BA18" s="626"/>
      <c r="BB18" s="626"/>
      <c r="BC18" s="626"/>
      <c r="BD18" s="626"/>
      <c r="BE18" s="626"/>
      <c r="BF18" s="627"/>
      <c r="BG18" s="628" t="s">
        <v>127</v>
      </c>
      <c r="BH18" s="629"/>
      <c r="BI18" s="629"/>
      <c r="BJ18" s="629"/>
      <c r="BK18" s="629"/>
      <c r="BL18" s="629"/>
      <c r="BM18" s="629"/>
      <c r="BN18" s="630"/>
      <c r="BO18" s="655" t="s">
        <v>127</v>
      </c>
      <c r="BP18" s="655"/>
      <c r="BQ18" s="655"/>
      <c r="BR18" s="655"/>
      <c r="BS18" s="656" t="s">
        <v>127</v>
      </c>
      <c r="BT18" s="656"/>
      <c r="BU18" s="656"/>
      <c r="BV18" s="656"/>
      <c r="BW18" s="656"/>
      <c r="BX18" s="656"/>
      <c r="BY18" s="656"/>
      <c r="BZ18" s="656"/>
      <c r="CA18" s="656"/>
      <c r="CB18" s="714"/>
      <c r="CD18" s="662" t="s">
        <v>266</v>
      </c>
      <c r="CE18" s="663"/>
      <c r="CF18" s="663"/>
      <c r="CG18" s="663"/>
      <c r="CH18" s="663"/>
      <c r="CI18" s="663"/>
      <c r="CJ18" s="663"/>
      <c r="CK18" s="663"/>
      <c r="CL18" s="663"/>
      <c r="CM18" s="663"/>
      <c r="CN18" s="663"/>
      <c r="CO18" s="663"/>
      <c r="CP18" s="663"/>
      <c r="CQ18" s="664"/>
      <c r="CR18" s="628" t="s">
        <v>135</v>
      </c>
      <c r="CS18" s="629"/>
      <c r="CT18" s="629"/>
      <c r="CU18" s="629"/>
      <c r="CV18" s="629"/>
      <c r="CW18" s="629"/>
      <c r="CX18" s="629"/>
      <c r="CY18" s="630"/>
      <c r="CZ18" s="655" t="s">
        <v>240</v>
      </c>
      <c r="DA18" s="655"/>
      <c r="DB18" s="655"/>
      <c r="DC18" s="655"/>
      <c r="DD18" s="634" t="s">
        <v>127</v>
      </c>
      <c r="DE18" s="629"/>
      <c r="DF18" s="629"/>
      <c r="DG18" s="629"/>
      <c r="DH18" s="629"/>
      <c r="DI18" s="629"/>
      <c r="DJ18" s="629"/>
      <c r="DK18" s="629"/>
      <c r="DL18" s="629"/>
      <c r="DM18" s="629"/>
      <c r="DN18" s="629"/>
      <c r="DO18" s="629"/>
      <c r="DP18" s="630"/>
      <c r="DQ18" s="634" t="s">
        <v>240</v>
      </c>
      <c r="DR18" s="629"/>
      <c r="DS18" s="629"/>
      <c r="DT18" s="629"/>
      <c r="DU18" s="629"/>
      <c r="DV18" s="629"/>
      <c r="DW18" s="629"/>
      <c r="DX18" s="629"/>
      <c r="DY18" s="629"/>
      <c r="DZ18" s="629"/>
      <c r="EA18" s="629"/>
      <c r="EB18" s="629"/>
      <c r="EC18" s="672"/>
    </row>
    <row r="19" spans="2:133" ht="11.25" customHeight="1" x14ac:dyDescent="0.15">
      <c r="B19" s="625" t="s">
        <v>267</v>
      </c>
      <c r="C19" s="626"/>
      <c r="D19" s="626"/>
      <c r="E19" s="626"/>
      <c r="F19" s="626"/>
      <c r="G19" s="626"/>
      <c r="H19" s="626"/>
      <c r="I19" s="626"/>
      <c r="J19" s="626"/>
      <c r="K19" s="626"/>
      <c r="L19" s="626"/>
      <c r="M19" s="626"/>
      <c r="N19" s="626"/>
      <c r="O19" s="626"/>
      <c r="P19" s="626"/>
      <c r="Q19" s="627"/>
      <c r="R19" s="628">
        <v>5354</v>
      </c>
      <c r="S19" s="629"/>
      <c r="T19" s="629"/>
      <c r="U19" s="629"/>
      <c r="V19" s="629"/>
      <c r="W19" s="629"/>
      <c r="X19" s="629"/>
      <c r="Y19" s="630"/>
      <c r="Z19" s="655">
        <v>0.1</v>
      </c>
      <c r="AA19" s="655"/>
      <c r="AB19" s="655"/>
      <c r="AC19" s="655"/>
      <c r="AD19" s="656">
        <v>5354</v>
      </c>
      <c r="AE19" s="656"/>
      <c r="AF19" s="656"/>
      <c r="AG19" s="656"/>
      <c r="AH19" s="656"/>
      <c r="AI19" s="656"/>
      <c r="AJ19" s="656"/>
      <c r="AK19" s="656"/>
      <c r="AL19" s="631">
        <v>0.1</v>
      </c>
      <c r="AM19" s="632"/>
      <c r="AN19" s="632"/>
      <c r="AO19" s="657"/>
      <c r="AP19" s="625" t="s">
        <v>268</v>
      </c>
      <c r="AQ19" s="626"/>
      <c r="AR19" s="626"/>
      <c r="AS19" s="626"/>
      <c r="AT19" s="626"/>
      <c r="AU19" s="626"/>
      <c r="AV19" s="626"/>
      <c r="AW19" s="626"/>
      <c r="AX19" s="626"/>
      <c r="AY19" s="626"/>
      <c r="AZ19" s="626"/>
      <c r="BA19" s="626"/>
      <c r="BB19" s="626"/>
      <c r="BC19" s="626"/>
      <c r="BD19" s="626"/>
      <c r="BE19" s="626"/>
      <c r="BF19" s="627"/>
      <c r="BG19" s="628" t="s">
        <v>240</v>
      </c>
      <c r="BH19" s="629"/>
      <c r="BI19" s="629"/>
      <c r="BJ19" s="629"/>
      <c r="BK19" s="629"/>
      <c r="BL19" s="629"/>
      <c r="BM19" s="629"/>
      <c r="BN19" s="630"/>
      <c r="BO19" s="655" t="s">
        <v>127</v>
      </c>
      <c r="BP19" s="655"/>
      <c r="BQ19" s="655"/>
      <c r="BR19" s="655"/>
      <c r="BS19" s="656" t="s">
        <v>127</v>
      </c>
      <c r="BT19" s="656"/>
      <c r="BU19" s="656"/>
      <c r="BV19" s="656"/>
      <c r="BW19" s="656"/>
      <c r="BX19" s="656"/>
      <c r="BY19" s="656"/>
      <c r="BZ19" s="656"/>
      <c r="CA19" s="656"/>
      <c r="CB19" s="714"/>
      <c r="CD19" s="662" t="s">
        <v>269</v>
      </c>
      <c r="CE19" s="663"/>
      <c r="CF19" s="663"/>
      <c r="CG19" s="663"/>
      <c r="CH19" s="663"/>
      <c r="CI19" s="663"/>
      <c r="CJ19" s="663"/>
      <c r="CK19" s="663"/>
      <c r="CL19" s="663"/>
      <c r="CM19" s="663"/>
      <c r="CN19" s="663"/>
      <c r="CO19" s="663"/>
      <c r="CP19" s="663"/>
      <c r="CQ19" s="664"/>
      <c r="CR19" s="628" t="s">
        <v>127</v>
      </c>
      <c r="CS19" s="629"/>
      <c r="CT19" s="629"/>
      <c r="CU19" s="629"/>
      <c r="CV19" s="629"/>
      <c r="CW19" s="629"/>
      <c r="CX19" s="629"/>
      <c r="CY19" s="630"/>
      <c r="CZ19" s="655" t="s">
        <v>127</v>
      </c>
      <c r="DA19" s="655"/>
      <c r="DB19" s="655"/>
      <c r="DC19" s="655"/>
      <c r="DD19" s="634" t="s">
        <v>127</v>
      </c>
      <c r="DE19" s="629"/>
      <c r="DF19" s="629"/>
      <c r="DG19" s="629"/>
      <c r="DH19" s="629"/>
      <c r="DI19" s="629"/>
      <c r="DJ19" s="629"/>
      <c r="DK19" s="629"/>
      <c r="DL19" s="629"/>
      <c r="DM19" s="629"/>
      <c r="DN19" s="629"/>
      <c r="DO19" s="629"/>
      <c r="DP19" s="630"/>
      <c r="DQ19" s="634" t="s">
        <v>127</v>
      </c>
      <c r="DR19" s="629"/>
      <c r="DS19" s="629"/>
      <c r="DT19" s="629"/>
      <c r="DU19" s="629"/>
      <c r="DV19" s="629"/>
      <c r="DW19" s="629"/>
      <c r="DX19" s="629"/>
      <c r="DY19" s="629"/>
      <c r="DZ19" s="629"/>
      <c r="EA19" s="629"/>
      <c r="EB19" s="629"/>
      <c r="EC19" s="672"/>
    </row>
    <row r="20" spans="2:133" ht="11.25" customHeight="1" x14ac:dyDescent="0.15">
      <c r="B20" s="625" t="s">
        <v>270</v>
      </c>
      <c r="C20" s="626"/>
      <c r="D20" s="626"/>
      <c r="E20" s="626"/>
      <c r="F20" s="626"/>
      <c r="G20" s="626"/>
      <c r="H20" s="626"/>
      <c r="I20" s="626"/>
      <c r="J20" s="626"/>
      <c r="K20" s="626"/>
      <c r="L20" s="626"/>
      <c r="M20" s="626"/>
      <c r="N20" s="626"/>
      <c r="O20" s="626"/>
      <c r="P20" s="626"/>
      <c r="Q20" s="627"/>
      <c r="R20" s="628">
        <v>1603</v>
      </c>
      <c r="S20" s="629"/>
      <c r="T20" s="629"/>
      <c r="U20" s="629"/>
      <c r="V20" s="629"/>
      <c r="W20" s="629"/>
      <c r="X20" s="629"/>
      <c r="Y20" s="630"/>
      <c r="Z20" s="655">
        <v>0</v>
      </c>
      <c r="AA20" s="655"/>
      <c r="AB20" s="655"/>
      <c r="AC20" s="655"/>
      <c r="AD20" s="656">
        <v>1603</v>
      </c>
      <c r="AE20" s="656"/>
      <c r="AF20" s="656"/>
      <c r="AG20" s="656"/>
      <c r="AH20" s="656"/>
      <c r="AI20" s="656"/>
      <c r="AJ20" s="656"/>
      <c r="AK20" s="656"/>
      <c r="AL20" s="631">
        <v>0</v>
      </c>
      <c r="AM20" s="632"/>
      <c r="AN20" s="632"/>
      <c r="AO20" s="657"/>
      <c r="AP20" s="625" t="s">
        <v>271</v>
      </c>
      <c r="AQ20" s="626"/>
      <c r="AR20" s="626"/>
      <c r="AS20" s="626"/>
      <c r="AT20" s="626"/>
      <c r="AU20" s="626"/>
      <c r="AV20" s="626"/>
      <c r="AW20" s="626"/>
      <c r="AX20" s="626"/>
      <c r="AY20" s="626"/>
      <c r="AZ20" s="626"/>
      <c r="BA20" s="626"/>
      <c r="BB20" s="626"/>
      <c r="BC20" s="626"/>
      <c r="BD20" s="626"/>
      <c r="BE20" s="626"/>
      <c r="BF20" s="627"/>
      <c r="BG20" s="628" t="s">
        <v>127</v>
      </c>
      <c r="BH20" s="629"/>
      <c r="BI20" s="629"/>
      <c r="BJ20" s="629"/>
      <c r="BK20" s="629"/>
      <c r="BL20" s="629"/>
      <c r="BM20" s="629"/>
      <c r="BN20" s="630"/>
      <c r="BO20" s="655" t="s">
        <v>127</v>
      </c>
      <c r="BP20" s="655"/>
      <c r="BQ20" s="655"/>
      <c r="BR20" s="655"/>
      <c r="BS20" s="656" t="s">
        <v>127</v>
      </c>
      <c r="BT20" s="656"/>
      <c r="BU20" s="656"/>
      <c r="BV20" s="656"/>
      <c r="BW20" s="656"/>
      <c r="BX20" s="656"/>
      <c r="BY20" s="656"/>
      <c r="BZ20" s="656"/>
      <c r="CA20" s="656"/>
      <c r="CB20" s="714"/>
      <c r="CD20" s="662" t="s">
        <v>272</v>
      </c>
      <c r="CE20" s="663"/>
      <c r="CF20" s="663"/>
      <c r="CG20" s="663"/>
      <c r="CH20" s="663"/>
      <c r="CI20" s="663"/>
      <c r="CJ20" s="663"/>
      <c r="CK20" s="663"/>
      <c r="CL20" s="663"/>
      <c r="CM20" s="663"/>
      <c r="CN20" s="663"/>
      <c r="CO20" s="663"/>
      <c r="CP20" s="663"/>
      <c r="CQ20" s="664"/>
      <c r="CR20" s="628">
        <v>7346109</v>
      </c>
      <c r="CS20" s="629"/>
      <c r="CT20" s="629"/>
      <c r="CU20" s="629"/>
      <c r="CV20" s="629"/>
      <c r="CW20" s="629"/>
      <c r="CX20" s="629"/>
      <c r="CY20" s="630"/>
      <c r="CZ20" s="655">
        <v>100</v>
      </c>
      <c r="DA20" s="655"/>
      <c r="DB20" s="655"/>
      <c r="DC20" s="655"/>
      <c r="DD20" s="634">
        <v>561753</v>
      </c>
      <c r="DE20" s="629"/>
      <c r="DF20" s="629"/>
      <c r="DG20" s="629"/>
      <c r="DH20" s="629"/>
      <c r="DI20" s="629"/>
      <c r="DJ20" s="629"/>
      <c r="DK20" s="629"/>
      <c r="DL20" s="629"/>
      <c r="DM20" s="629"/>
      <c r="DN20" s="629"/>
      <c r="DO20" s="629"/>
      <c r="DP20" s="630"/>
      <c r="DQ20" s="634">
        <v>4903920</v>
      </c>
      <c r="DR20" s="629"/>
      <c r="DS20" s="629"/>
      <c r="DT20" s="629"/>
      <c r="DU20" s="629"/>
      <c r="DV20" s="629"/>
      <c r="DW20" s="629"/>
      <c r="DX20" s="629"/>
      <c r="DY20" s="629"/>
      <c r="DZ20" s="629"/>
      <c r="EA20" s="629"/>
      <c r="EB20" s="629"/>
      <c r="EC20" s="672"/>
    </row>
    <row r="21" spans="2:133" ht="11.25" customHeight="1" x14ac:dyDescent="0.15">
      <c r="B21" s="625" t="s">
        <v>273</v>
      </c>
      <c r="C21" s="626"/>
      <c r="D21" s="626"/>
      <c r="E21" s="626"/>
      <c r="F21" s="626"/>
      <c r="G21" s="626"/>
      <c r="H21" s="626"/>
      <c r="I21" s="626"/>
      <c r="J21" s="626"/>
      <c r="K21" s="626"/>
      <c r="L21" s="626"/>
      <c r="M21" s="626"/>
      <c r="N21" s="626"/>
      <c r="O21" s="626"/>
      <c r="P21" s="626"/>
      <c r="Q21" s="627"/>
      <c r="R21" s="628">
        <v>628</v>
      </c>
      <c r="S21" s="629"/>
      <c r="T21" s="629"/>
      <c r="U21" s="629"/>
      <c r="V21" s="629"/>
      <c r="W21" s="629"/>
      <c r="X21" s="629"/>
      <c r="Y21" s="630"/>
      <c r="Z21" s="655">
        <v>0</v>
      </c>
      <c r="AA21" s="655"/>
      <c r="AB21" s="655"/>
      <c r="AC21" s="655"/>
      <c r="AD21" s="656">
        <v>628</v>
      </c>
      <c r="AE21" s="656"/>
      <c r="AF21" s="656"/>
      <c r="AG21" s="656"/>
      <c r="AH21" s="656"/>
      <c r="AI21" s="656"/>
      <c r="AJ21" s="656"/>
      <c r="AK21" s="656"/>
      <c r="AL21" s="631">
        <v>0</v>
      </c>
      <c r="AM21" s="632"/>
      <c r="AN21" s="632"/>
      <c r="AO21" s="657"/>
      <c r="AP21" s="721" t="s">
        <v>274</v>
      </c>
      <c r="AQ21" s="728"/>
      <c r="AR21" s="728"/>
      <c r="AS21" s="728"/>
      <c r="AT21" s="728"/>
      <c r="AU21" s="728"/>
      <c r="AV21" s="728"/>
      <c r="AW21" s="728"/>
      <c r="AX21" s="728"/>
      <c r="AY21" s="728"/>
      <c r="AZ21" s="728"/>
      <c r="BA21" s="728"/>
      <c r="BB21" s="728"/>
      <c r="BC21" s="728"/>
      <c r="BD21" s="728"/>
      <c r="BE21" s="728"/>
      <c r="BF21" s="723"/>
      <c r="BG21" s="628" t="s">
        <v>240</v>
      </c>
      <c r="BH21" s="629"/>
      <c r="BI21" s="629"/>
      <c r="BJ21" s="629"/>
      <c r="BK21" s="629"/>
      <c r="BL21" s="629"/>
      <c r="BM21" s="629"/>
      <c r="BN21" s="630"/>
      <c r="BO21" s="655" t="s">
        <v>127</v>
      </c>
      <c r="BP21" s="655"/>
      <c r="BQ21" s="655"/>
      <c r="BR21" s="655"/>
      <c r="BS21" s="656" t="s">
        <v>127</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275</v>
      </c>
      <c r="C22" s="692"/>
      <c r="D22" s="692"/>
      <c r="E22" s="692"/>
      <c r="F22" s="692"/>
      <c r="G22" s="692"/>
      <c r="H22" s="692"/>
      <c r="I22" s="692"/>
      <c r="J22" s="692"/>
      <c r="K22" s="692"/>
      <c r="L22" s="692"/>
      <c r="M22" s="692"/>
      <c r="N22" s="692"/>
      <c r="O22" s="692"/>
      <c r="P22" s="692"/>
      <c r="Q22" s="693"/>
      <c r="R22" s="628">
        <v>6290</v>
      </c>
      <c r="S22" s="629"/>
      <c r="T22" s="629"/>
      <c r="U22" s="629"/>
      <c r="V22" s="629"/>
      <c r="W22" s="629"/>
      <c r="X22" s="629"/>
      <c r="Y22" s="630"/>
      <c r="Z22" s="655">
        <v>0.1</v>
      </c>
      <c r="AA22" s="655"/>
      <c r="AB22" s="655"/>
      <c r="AC22" s="655"/>
      <c r="AD22" s="656">
        <v>6290</v>
      </c>
      <c r="AE22" s="656"/>
      <c r="AF22" s="656"/>
      <c r="AG22" s="656"/>
      <c r="AH22" s="656"/>
      <c r="AI22" s="656"/>
      <c r="AJ22" s="656"/>
      <c r="AK22" s="656"/>
      <c r="AL22" s="631">
        <v>0.10000000149011612</v>
      </c>
      <c r="AM22" s="632"/>
      <c r="AN22" s="632"/>
      <c r="AO22" s="657"/>
      <c r="AP22" s="721" t="s">
        <v>276</v>
      </c>
      <c r="AQ22" s="728"/>
      <c r="AR22" s="728"/>
      <c r="AS22" s="728"/>
      <c r="AT22" s="728"/>
      <c r="AU22" s="728"/>
      <c r="AV22" s="728"/>
      <c r="AW22" s="728"/>
      <c r="AX22" s="728"/>
      <c r="AY22" s="728"/>
      <c r="AZ22" s="728"/>
      <c r="BA22" s="728"/>
      <c r="BB22" s="728"/>
      <c r="BC22" s="728"/>
      <c r="BD22" s="728"/>
      <c r="BE22" s="728"/>
      <c r="BF22" s="723"/>
      <c r="BG22" s="628" t="s">
        <v>127</v>
      </c>
      <c r="BH22" s="629"/>
      <c r="BI22" s="629"/>
      <c r="BJ22" s="629"/>
      <c r="BK22" s="629"/>
      <c r="BL22" s="629"/>
      <c r="BM22" s="629"/>
      <c r="BN22" s="630"/>
      <c r="BO22" s="655" t="s">
        <v>127</v>
      </c>
      <c r="BP22" s="655"/>
      <c r="BQ22" s="655"/>
      <c r="BR22" s="655"/>
      <c r="BS22" s="656" t="s">
        <v>240</v>
      </c>
      <c r="BT22" s="656"/>
      <c r="BU22" s="656"/>
      <c r="BV22" s="656"/>
      <c r="BW22" s="656"/>
      <c r="BX22" s="656"/>
      <c r="BY22" s="656"/>
      <c r="BZ22" s="656"/>
      <c r="CA22" s="656"/>
      <c r="CB22" s="714"/>
      <c r="CD22" s="730" t="s">
        <v>277</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278</v>
      </c>
      <c r="C23" s="626"/>
      <c r="D23" s="626"/>
      <c r="E23" s="626"/>
      <c r="F23" s="626"/>
      <c r="G23" s="626"/>
      <c r="H23" s="626"/>
      <c r="I23" s="626"/>
      <c r="J23" s="626"/>
      <c r="K23" s="626"/>
      <c r="L23" s="626"/>
      <c r="M23" s="626"/>
      <c r="N23" s="626"/>
      <c r="O23" s="626"/>
      <c r="P23" s="626"/>
      <c r="Q23" s="627"/>
      <c r="R23" s="628">
        <v>3042986</v>
      </c>
      <c r="S23" s="629"/>
      <c r="T23" s="629"/>
      <c r="U23" s="629"/>
      <c r="V23" s="629"/>
      <c r="W23" s="629"/>
      <c r="X23" s="629"/>
      <c r="Y23" s="630"/>
      <c r="Z23" s="655">
        <v>37.799999999999997</v>
      </c>
      <c r="AA23" s="655"/>
      <c r="AB23" s="655"/>
      <c r="AC23" s="655"/>
      <c r="AD23" s="656">
        <v>2862574</v>
      </c>
      <c r="AE23" s="656"/>
      <c r="AF23" s="656"/>
      <c r="AG23" s="656"/>
      <c r="AH23" s="656"/>
      <c r="AI23" s="656"/>
      <c r="AJ23" s="656"/>
      <c r="AK23" s="656"/>
      <c r="AL23" s="631">
        <v>67.2</v>
      </c>
      <c r="AM23" s="632"/>
      <c r="AN23" s="632"/>
      <c r="AO23" s="657"/>
      <c r="AP23" s="721" t="s">
        <v>279</v>
      </c>
      <c r="AQ23" s="728"/>
      <c r="AR23" s="728"/>
      <c r="AS23" s="728"/>
      <c r="AT23" s="728"/>
      <c r="AU23" s="728"/>
      <c r="AV23" s="728"/>
      <c r="AW23" s="728"/>
      <c r="AX23" s="728"/>
      <c r="AY23" s="728"/>
      <c r="AZ23" s="728"/>
      <c r="BA23" s="728"/>
      <c r="BB23" s="728"/>
      <c r="BC23" s="728"/>
      <c r="BD23" s="728"/>
      <c r="BE23" s="728"/>
      <c r="BF23" s="723"/>
      <c r="BG23" s="628" t="s">
        <v>127</v>
      </c>
      <c r="BH23" s="629"/>
      <c r="BI23" s="629"/>
      <c r="BJ23" s="629"/>
      <c r="BK23" s="629"/>
      <c r="BL23" s="629"/>
      <c r="BM23" s="629"/>
      <c r="BN23" s="630"/>
      <c r="BO23" s="655" t="s">
        <v>127</v>
      </c>
      <c r="BP23" s="655"/>
      <c r="BQ23" s="655"/>
      <c r="BR23" s="655"/>
      <c r="BS23" s="656" t="s">
        <v>127</v>
      </c>
      <c r="BT23" s="656"/>
      <c r="BU23" s="656"/>
      <c r="BV23" s="656"/>
      <c r="BW23" s="656"/>
      <c r="BX23" s="656"/>
      <c r="BY23" s="656"/>
      <c r="BZ23" s="656"/>
      <c r="CA23" s="656"/>
      <c r="CB23" s="714"/>
      <c r="CD23" s="730" t="s">
        <v>218</v>
      </c>
      <c r="CE23" s="731"/>
      <c r="CF23" s="731"/>
      <c r="CG23" s="731"/>
      <c r="CH23" s="731"/>
      <c r="CI23" s="731"/>
      <c r="CJ23" s="731"/>
      <c r="CK23" s="731"/>
      <c r="CL23" s="731"/>
      <c r="CM23" s="731"/>
      <c r="CN23" s="731"/>
      <c r="CO23" s="731"/>
      <c r="CP23" s="731"/>
      <c r="CQ23" s="732"/>
      <c r="CR23" s="730" t="s">
        <v>280</v>
      </c>
      <c r="CS23" s="731"/>
      <c r="CT23" s="731"/>
      <c r="CU23" s="731"/>
      <c r="CV23" s="731"/>
      <c r="CW23" s="731"/>
      <c r="CX23" s="731"/>
      <c r="CY23" s="732"/>
      <c r="CZ23" s="730" t="s">
        <v>281</v>
      </c>
      <c r="DA23" s="731"/>
      <c r="DB23" s="731"/>
      <c r="DC23" s="732"/>
      <c r="DD23" s="730" t="s">
        <v>282</v>
      </c>
      <c r="DE23" s="731"/>
      <c r="DF23" s="731"/>
      <c r="DG23" s="731"/>
      <c r="DH23" s="731"/>
      <c r="DI23" s="731"/>
      <c r="DJ23" s="731"/>
      <c r="DK23" s="732"/>
      <c r="DL23" s="739" t="s">
        <v>283</v>
      </c>
      <c r="DM23" s="740"/>
      <c r="DN23" s="740"/>
      <c r="DO23" s="740"/>
      <c r="DP23" s="740"/>
      <c r="DQ23" s="740"/>
      <c r="DR23" s="740"/>
      <c r="DS23" s="740"/>
      <c r="DT23" s="740"/>
      <c r="DU23" s="740"/>
      <c r="DV23" s="741"/>
      <c r="DW23" s="730" t="s">
        <v>284</v>
      </c>
      <c r="DX23" s="731"/>
      <c r="DY23" s="731"/>
      <c r="DZ23" s="731"/>
      <c r="EA23" s="731"/>
      <c r="EB23" s="731"/>
      <c r="EC23" s="732"/>
    </row>
    <row r="24" spans="2:133" ht="11.25" customHeight="1" x14ac:dyDescent="0.15">
      <c r="B24" s="625" t="s">
        <v>285</v>
      </c>
      <c r="C24" s="626"/>
      <c r="D24" s="626"/>
      <c r="E24" s="626"/>
      <c r="F24" s="626"/>
      <c r="G24" s="626"/>
      <c r="H24" s="626"/>
      <c r="I24" s="626"/>
      <c r="J24" s="626"/>
      <c r="K24" s="626"/>
      <c r="L24" s="626"/>
      <c r="M24" s="626"/>
      <c r="N24" s="626"/>
      <c r="O24" s="626"/>
      <c r="P24" s="626"/>
      <c r="Q24" s="627"/>
      <c r="R24" s="628">
        <v>2862574</v>
      </c>
      <c r="S24" s="629"/>
      <c r="T24" s="629"/>
      <c r="U24" s="629"/>
      <c r="V24" s="629"/>
      <c r="W24" s="629"/>
      <c r="X24" s="629"/>
      <c r="Y24" s="630"/>
      <c r="Z24" s="655">
        <v>35.6</v>
      </c>
      <c r="AA24" s="655"/>
      <c r="AB24" s="655"/>
      <c r="AC24" s="655"/>
      <c r="AD24" s="656">
        <v>2862574</v>
      </c>
      <c r="AE24" s="656"/>
      <c r="AF24" s="656"/>
      <c r="AG24" s="656"/>
      <c r="AH24" s="656"/>
      <c r="AI24" s="656"/>
      <c r="AJ24" s="656"/>
      <c r="AK24" s="656"/>
      <c r="AL24" s="631">
        <v>67.2</v>
      </c>
      <c r="AM24" s="632"/>
      <c r="AN24" s="632"/>
      <c r="AO24" s="657"/>
      <c r="AP24" s="721" t="s">
        <v>286</v>
      </c>
      <c r="AQ24" s="728"/>
      <c r="AR24" s="728"/>
      <c r="AS24" s="728"/>
      <c r="AT24" s="728"/>
      <c r="AU24" s="728"/>
      <c r="AV24" s="728"/>
      <c r="AW24" s="728"/>
      <c r="AX24" s="728"/>
      <c r="AY24" s="728"/>
      <c r="AZ24" s="728"/>
      <c r="BA24" s="728"/>
      <c r="BB24" s="728"/>
      <c r="BC24" s="728"/>
      <c r="BD24" s="728"/>
      <c r="BE24" s="728"/>
      <c r="BF24" s="723"/>
      <c r="BG24" s="628" t="s">
        <v>127</v>
      </c>
      <c r="BH24" s="629"/>
      <c r="BI24" s="629"/>
      <c r="BJ24" s="629"/>
      <c r="BK24" s="629"/>
      <c r="BL24" s="629"/>
      <c r="BM24" s="629"/>
      <c r="BN24" s="630"/>
      <c r="BO24" s="655" t="s">
        <v>240</v>
      </c>
      <c r="BP24" s="655"/>
      <c r="BQ24" s="655"/>
      <c r="BR24" s="655"/>
      <c r="BS24" s="656" t="s">
        <v>135</v>
      </c>
      <c r="BT24" s="656"/>
      <c r="BU24" s="656"/>
      <c r="BV24" s="656"/>
      <c r="BW24" s="656"/>
      <c r="BX24" s="656"/>
      <c r="BY24" s="656"/>
      <c r="BZ24" s="656"/>
      <c r="CA24" s="656"/>
      <c r="CB24" s="714"/>
      <c r="CD24" s="684" t="s">
        <v>287</v>
      </c>
      <c r="CE24" s="685"/>
      <c r="CF24" s="685"/>
      <c r="CG24" s="685"/>
      <c r="CH24" s="685"/>
      <c r="CI24" s="685"/>
      <c r="CJ24" s="685"/>
      <c r="CK24" s="685"/>
      <c r="CL24" s="685"/>
      <c r="CM24" s="685"/>
      <c r="CN24" s="685"/>
      <c r="CO24" s="685"/>
      <c r="CP24" s="685"/>
      <c r="CQ24" s="686"/>
      <c r="CR24" s="681">
        <v>3278564</v>
      </c>
      <c r="CS24" s="682"/>
      <c r="CT24" s="682"/>
      <c r="CU24" s="682"/>
      <c r="CV24" s="682"/>
      <c r="CW24" s="682"/>
      <c r="CX24" s="682"/>
      <c r="CY24" s="725"/>
      <c r="CZ24" s="726">
        <v>44.6</v>
      </c>
      <c r="DA24" s="701"/>
      <c r="DB24" s="701"/>
      <c r="DC24" s="729"/>
      <c r="DD24" s="724">
        <v>2177363</v>
      </c>
      <c r="DE24" s="682"/>
      <c r="DF24" s="682"/>
      <c r="DG24" s="682"/>
      <c r="DH24" s="682"/>
      <c r="DI24" s="682"/>
      <c r="DJ24" s="682"/>
      <c r="DK24" s="725"/>
      <c r="DL24" s="724">
        <v>2155783</v>
      </c>
      <c r="DM24" s="682"/>
      <c r="DN24" s="682"/>
      <c r="DO24" s="682"/>
      <c r="DP24" s="682"/>
      <c r="DQ24" s="682"/>
      <c r="DR24" s="682"/>
      <c r="DS24" s="682"/>
      <c r="DT24" s="682"/>
      <c r="DU24" s="682"/>
      <c r="DV24" s="725"/>
      <c r="DW24" s="726">
        <v>49.3</v>
      </c>
      <c r="DX24" s="701"/>
      <c r="DY24" s="701"/>
      <c r="DZ24" s="701"/>
      <c r="EA24" s="701"/>
      <c r="EB24" s="701"/>
      <c r="EC24" s="727"/>
    </row>
    <row r="25" spans="2:133" ht="11.25" customHeight="1" x14ac:dyDescent="0.15">
      <c r="B25" s="625" t="s">
        <v>288</v>
      </c>
      <c r="C25" s="626"/>
      <c r="D25" s="626"/>
      <c r="E25" s="626"/>
      <c r="F25" s="626"/>
      <c r="G25" s="626"/>
      <c r="H25" s="626"/>
      <c r="I25" s="626"/>
      <c r="J25" s="626"/>
      <c r="K25" s="626"/>
      <c r="L25" s="626"/>
      <c r="M25" s="626"/>
      <c r="N25" s="626"/>
      <c r="O25" s="626"/>
      <c r="P25" s="626"/>
      <c r="Q25" s="627"/>
      <c r="R25" s="628">
        <v>180412</v>
      </c>
      <c r="S25" s="629"/>
      <c r="T25" s="629"/>
      <c r="U25" s="629"/>
      <c r="V25" s="629"/>
      <c r="W25" s="629"/>
      <c r="X25" s="629"/>
      <c r="Y25" s="630"/>
      <c r="Z25" s="655">
        <v>2.2000000000000002</v>
      </c>
      <c r="AA25" s="655"/>
      <c r="AB25" s="655"/>
      <c r="AC25" s="655"/>
      <c r="AD25" s="656" t="s">
        <v>127</v>
      </c>
      <c r="AE25" s="656"/>
      <c r="AF25" s="656"/>
      <c r="AG25" s="656"/>
      <c r="AH25" s="656"/>
      <c r="AI25" s="656"/>
      <c r="AJ25" s="656"/>
      <c r="AK25" s="656"/>
      <c r="AL25" s="631" t="s">
        <v>127</v>
      </c>
      <c r="AM25" s="632"/>
      <c r="AN25" s="632"/>
      <c r="AO25" s="657"/>
      <c r="AP25" s="721" t="s">
        <v>289</v>
      </c>
      <c r="AQ25" s="728"/>
      <c r="AR25" s="728"/>
      <c r="AS25" s="728"/>
      <c r="AT25" s="728"/>
      <c r="AU25" s="728"/>
      <c r="AV25" s="728"/>
      <c r="AW25" s="728"/>
      <c r="AX25" s="728"/>
      <c r="AY25" s="728"/>
      <c r="AZ25" s="728"/>
      <c r="BA25" s="728"/>
      <c r="BB25" s="728"/>
      <c r="BC25" s="728"/>
      <c r="BD25" s="728"/>
      <c r="BE25" s="728"/>
      <c r="BF25" s="723"/>
      <c r="BG25" s="628" t="s">
        <v>127</v>
      </c>
      <c r="BH25" s="629"/>
      <c r="BI25" s="629"/>
      <c r="BJ25" s="629"/>
      <c r="BK25" s="629"/>
      <c r="BL25" s="629"/>
      <c r="BM25" s="629"/>
      <c r="BN25" s="630"/>
      <c r="BO25" s="655" t="s">
        <v>135</v>
      </c>
      <c r="BP25" s="655"/>
      <c r="BQ25" s="655"/>
      <c r="BR25" s="655"/>
      <c r="BS25" s="656" t="s">
        <v>127</v>
      </c>
      <c r="BT25" s="656"/>
      <c r="BU25" s="656"/>
      <c r="BV25" s="656"/>
      <c r="BW25" s="656"/>
      <c r="BX25" s="656"/>
      <c r="BY25" s="656"/>
      <c r="BZ25" s="656"/>
      <c r="CA25" s="656"/>
      <c r="CB25" s="714"/>
      <c r="CD25" s="662" t="s">
        <v>290</v>
      </c>
      <c r="CE25" s="663"/>
      <c r="CF25" s="663"/>
      <c r="CG25" s="663"/>
      <c r="CH25" s="663"/>
      <c r="CI25" s="663"/>
      <c r="CJ25" s="663"/>
      <c r="CK25" s="663"/>
      <c r="CL25" s="663"/>
      <c r="CM25" s="663"/>
      <c r="CN25" s="663"/>
      <c r="CO25" s="663"/>
      <c r="CP25" s="663"/>
      <c r="CQ25" s="664"/>
      <c r="CR25" s="628">
        <v>1024683</v>
      </c>
      <c r="CS25" s="639"/>
      <c r="CT25" s="639"/>
      <c r="CU25" s="639"/>
      <c r="CV25" s="639"/>
      <c r="CW25" s="639"/>
      <c r="CX25" s="639"/>
      <c r="CY25" s="640"/>
      <c r="CZ25" s="631">
        <v>13.9</v>
      </c>
      <c r="DA25" s="641"/>
      <c r="DB25" s="641"/>
      <c r="DC25" s="642"/>
      <c r="DD25" s="634">
        <v>950607</v>
      </c>
      <c r="DE25" s="639"/>
      <c r="DF25" s="639"/>
      <c r="DG25" s="639"/>
      <c r="DH25" s="639"/>
      <c r="DI25" s="639"/>
      <c r="DJ25" s="639"/>
      <c r="DK25" s="640"/>
      <c r="DL25" s="634">
        <v>947043</v>
      </c>
      <c r="DM25" s="639"/>
      <c r="DN25" s="639"/>
      <c r="DO25" s="639"/>
      <c r="DP25" s="639"/>
      <c r="DQ25" s="639"/>
      <c r="DR25" s="639"/>
      <c r="DS25" s="639"/>
      <c r="DT25" s="639"/>
      <c r="DU25" s="639"/>
      <c r="DV25" s="640"/>
      <c r="DW25" s="631">
        <v>21.6</v>
      </c>
      <c r="DX25" s="641"/>
      <c r="DY25" s="641"/>
      <c r="DZ25" s="641"/>
      <c r="EA25" s="641"/>
      <c r="EB25" s="641"/>
      <c r="EC25" s="673"/>
    </row>
    <row r="26" spans="2:133" ht="11.25" customHeight="1" x14ac:dyDescent="0.15">
      <c r="B26" s="625" t="s">
        <v>291</v>
      </c>
      <c r="C26" s="626"/>
      <c r="D26" s="626"/>
      <c r="E26" s="626"/>
      <c r="F26" s="626"/>
      <c r="G26" s="626"/>
      <c r="H26" s="626"/>
      <c r="I26" s="626"/>
      <c r="J26" s="626"/>
      <c r="K26" s="626"/>
      <c r="L26" s="626"/>
      <c r="M26" s="626"/>
      <c r="N26" s="626"/>
      <c r="O26" s="626"/>
      <c r="P26" s="626"/>
      <c r="Q26" s="627"/>
      <c r="R26" s="628" t="s">
        <v>127</v>
      </c>
      <c r="S26" s="629"/>
      <c r="T26" s="629"/>
      <c r="U26" s="629"/>
      <c r="V26" s="629"/>
      <c r="W26" s="629"/>
      <c r="X26" s="629"/>
      <c r="Y26" s="630"/>
      <c r="Z26" s="655" t="s">
        <v>127</v>
      </c>
      <c r="AA26" s="655"/>
      <c r="AB26" s="655"/>
      <c r="AC26" s="655"/>
      <c r="AD26" s="656" t="s">
        <v>127</v>
      </c>
      <c r="AE26" s="656"/>
      <c r="AF26" s="656"/>
      <c r="AG26" s="656"/>
      <c r="AH26" s="656"/>
      <c r="AI26" s="656"/>
      <c r="AJ26" s="656"/>
      <c r="AK26" s="656"/>
      <c r="AL26" s="631" t="s">
        <v>135</v>
      </c>
      <c r="AM26" s="632"/>
      <c r="AN26" s="632"/>
      <c r="AO26" s="657"/>
      <c r="AP26" s="721" t="s">
        <v>292</v>
      </c>
      <c r="AQ26" s="722"/>
      <c r="AR26" s="722"/>
      <c r="AS26" s="722"/>
      <c r="AT26" s="722"/>
      <c r="AU26" s="722"/>
      <c r="AV26" s="722"/>
      <c r="AW26" s="722"/>
      <c r="AX26" s="722"/>
      <c r="AY26" s="722"/>
      <c r="AZ26" s="722"/>
      <c r="BA26" s="722"/>
      <c r="BB26" s="722"/>
      <c r="BC26" s="722"/>
      <c r="BD26" s="722"/>
      <c r="BE26" s="722"/>
      <c r="BF26" s="723"/>
      <c r="BG26" s="628" t="s">
        <v>127</v>
      </c>
      <c r="BH26" s="629"/>
      <c r="BI26" s="629"/>
      <c r="BJ26" s="629"/>
      <c r="BK26" s="629"/>
      <c r="BL26" s="629"/>
      <c r="BM26" s="629"/>
      <c r="BN26" s="630"/>
      <c r="BO26" s="655" t="s">
        <v>127</v>
      </c>
      <c r="BP26" s="655"/>
      <c r="BQ26" s="655"/>
      <c r="BR26" s="655"/>
      <c r="BS26" s="656" t="s">
        <v>240</v>
      </c>
      <c r="BT26" s="656"/>
      <c r="BU26" s="656"/>
      <c r="BV26" s="656"/>
      <c r="BW26" s="656"/>
      <c r="BX26" s="656"/>
      <c r="BY26" s="656"/>
      <c r="BZ26" s="656"/>
      <c r="CA26" s="656"/>
      <c r="CB26" s="714"/>
      <c r="CD26" s="662" t="s">
        <v>293</v>
      </c>
      <c r="CE26" s="663"/>
      <c r="CF26" s="663"/>
      <c r="CG26" s="663"/>
      <c r="CH26" s="663"/>
      <c r="CI26" s="663"/>
      <c r="CJ26" s="663"/>
      <c r="CK26" s="663"/>
      <c r="CL26" s="663"/>
      <c r="CM26" s="663"/>
      <c r="CN26" s="663"/>
      <c r="CO26" s="663"/>
      <c r="CP26" s="663"/>
      <c r="CQ26" s="664"/>
      <c r="CR26" s="628">
        <v>565898</v>
      </c>
      <c r="CS26" s="629"/>
      <c r="CT26" s="629"/>
      <c r="CU26" s="629"/>
      <c r="CV26" s="629"/>
      <c r="CW26" s="629"/>
      <c r="CX26" s="629"/>
      <c r="CY26" s="630"/>
      <c r="CZ26" s="631">
        <v>7.7</v>
      </c>
      <c r="DA26" s="641"/>
      <c r="DB26" s="641"/>
      <c r="DC26" s="642"/>
      <c r="DD26" s="634">
        <v>513579</v>
      </c>
      <c r="DE26" s="629"/>
      <c r="DF26" s="629"/>
      <c r="DG26" s="629"/>
      <c r="DH26" s="629"/>
      <c r="DI26" s="629"/>
      <c r="DJ26" s="629"/>
      <c r="DK26" s="630"/>
      <c r="DL26" s="634" t="s">
        <v>127</v>
      </c>
      <c r="DM26" s="629"/>
      <c r="DN26" s="629"/>
      <c r="DO26" s="629"/>
      <c r="DP26" s="629"/>
      <c r="DQ26" s="629"/>
      <c r="DR26" s="629"/>
      <c r="DS26" s="629"/>
      <c r="DT26" s="629"/>
      <c r="DU26" s="629"/>
      <c r="DV26" s="630"/>
      <c r="DW26" s="631" t="s">
        <v>127</v>
      </c>
      <c r="DX26" s="641"/>
      <c r="DY26" s="641"/>
      <c r="DZ26" s="641"/>
      <c r="EA26" s="641"/>
      <c r="EB26" s="641"/>
      <c r="EC26" s="673"/>
    </row>
    <row r="27" spans="2:133" ht="11.25" customHeight="1" x14ac:dyDescent="0.15">
      <c r="B27" s="625" t="s">
        <v>294</v>
      </c>
      <c r="C27" s="626"/>
      <c r="D27" s="626"/>
      <c r="E27" s="626"/>
      <c r="F27" s="626"/>
      <c r="G27" s="626"/>
      <c r="H27" s="626"/>
      <c r="I27" s="626"/>
      <c r="J27" s="626"/>
      <c r="K27" s="626"/>
      <c r="L27" s="626"/>
      <c r="M27" s="626"/>
      <c r="N27" s="626"/>
      <c r="O27" s="626"/>
      <c r="P27" s="626"/>
      <c r="Q27" s="627"/>
      <c r="R27" s="628">
        <v>4417309</v>
      </c>
      <c r="S27" s="629"/>
      <c r="T27" s="629"/>
      <c r="U27" s="629"/>
      <c r="V27" s="629"/>
      <c r="W27" s="629"/>
      <c r="X27" s="629"/>
      <c r="Y27" s="630"/>
      <c r="Z27" s="655">
        <v>54.9</v>
      </c>
      <c r="AA27" s="655"/>
      <c r="AB27" s="655"/>
      <c r="AC27" s="655"/>
      <c r="AD27" s="656">
        <v>4236897</v>
      </c>
      <c r="AE27" s="656"/>
      <c r="AF27" s="656"/>
      <c r="AG27" s="656"/>
      <c r="AH27" s="656"/>
      <c r="AI27" s="656"/>
      <c r="AJ27" s="656"/>
      <c r="AK27" s="656"/>
      <c r="AL27" s="631">
        <v>99.5</v>
      </c>
      <c r="AM27" s="632"/>
      <c r="AN27" s="632"/>
      <c r="AO27" s="657"/>
      <c r="AP27" s="625" t="s">
        <v>295</v>
      </c>
      <c r="AQ27" s="626"/>
      <c r="AR27" s="626"/>
      <c r="AS27" s="626"/>
      <c r="AT27" s="626"/>
      <c r="AU27" s="626"/>
      <c r="AV27" s="626"/>
      <c r="AW27" s="626"/>
      <c r="AX27" s="626"/>
      <c r="AY27" s="626"/>
      <c r="AZ27" s="626"/>
      <c r="BA27" s="626"/>
      <c r="BB27" s="626"/>
      <c r="BC27" s="626"/>
      <c r="BD27" s="626"/>
      <c r="BE27" s="626"/>
      <c r="BF27" s="627"/>
      <c r="BG27" s="628">
        <v>1017631</v>
      </c>
      <c r="BH27" s="629"/>
      <c r="BI27" s="629"/>
      <c r="BJ27" s="629"/>
      <c r="BK27" s="629"/>
      <c r="BL27" s="629"/>
      <c r="BM27" s="629"/>
      <c r="BN27" s="630"/>
      <c r="BO27" s="655">
        <v>100</v>
      </c>
      <c r="BP27" s="655"/>
      <c r="BQ27" s="655"/>
      <c r="BR27" s="655"/>
      <c r="BS27" s="656">
        <v>2524</v>
      </c>
      <c r="BT27" s="656"/>
      <c r="BU27" s="656"/>
      <c r="BV27" s="656"/>
      <c r="BW27" s="656"/>
      <c r="BX27" s="656"/>
      <c r="BY27" s="656"/>
      <c r="BZ27" s="656"/>
      <c r="CA27" s="656"/>
      <c r="CB27" s="714"/>
      <c r="CD27" s="662" t="s">
        <v>296</v>
      </c>
      <c r="CE27" s="663"/>
      <c r="CF27" s="663"/>
      <c r="CG27" s="663"/>
      <c r="CH27" s="663"/>
      <c r="CI27" s="663"/>
      <c r="CJ27" s="663"/>
      <c r="CK27" s="663"/>
      <c r="CL27" s="663"/>
      <c r="CM27" s="663"/>
      <c r="CN27" s="663"/>
      <c r="CO27" s="663"/>
      <c r="CP27" s="663"/>
      <c r="CQ27" s="664"/>
      <c r="CR27" s="628">
        <v>1283166</v>
      </c>
      <c r="CS27" s="639"/>
      <c r="CT27" s="639"/>
      <c r="CU27" s="639"/>
      <c r="CV27" s="639"/>
      <c r="CW27" s="639"/>
      <c r="CX27" s="639"/>
      <c r="CY27" s="640"/>
      <c r="CZ27" s="631">
        <v>17.5</v>
      </c>
      <c r="DA27" s="641"/>
      <c r="DB27" s="641"/>
      <c r="DC27" s="642"/>
      <c r="DD27" s="634">
        <v>279285</v>
      </c>
      <c r="DE27" s="639"/>
      <c r="DF27" s="639"/>
      <c r="DG27" s="639"/>
      <c r="DH27" s="639"/>
      <c r="DI27" s="639"/>
      <c r="DJ27" s="639"/>
      <c r="DK27" s="640"/>
      <c r="DL27" s="634">
        <v>261269</v>
      </c>
      <c r="DM27" s="639"/>
      <c r="DN27" s="639"/>
      <c r="DO27" s="639"/>
      <c r="DP27" s="639"/>
      <c r="DQ27" s="639"/>
      <c r="DR27" s="639"/>
      <c r="DS27" s="639"/>
      <c r="DT27" s="639"/>
      <c r="DU27" s="639"/>
      <c r="DV27" s="640"/>
      <c r="DW27" s="631">
        <v>6</v>
      </c>
      <c r="DX27" s="641"/>
      <c r="DY27" s="641"/>
      <c r="DZ27" s="641"/>
      <c r="EA27" s="641"/>
      <c r="EB27" s="641"/>
      <c r="EC27" s="673"/>
    </row>
    <row r="28" spans="2:133" ht="11.25" customHeight="1" x14ac:dyDescent="0.15">
      <c r="B28" s="625" t="s">
        <v>297</v>
      </c>
      <c r="C28" s="626"/>
      <c r="D28" s="626"/>
      <c r="E28" s="626"/>
      <c r="F28" s="626"/>
      <c r="G28" s="626"/>
      <c r="H28" s="626"/>
      <c r="I28" s="626"/>
      <c r="J28" s="626"/>
      <c r="K28" s="626"/>
      <c r="L28" s="626"/>
      <c r="M28" s="626"/>
      <c r="N28" s="626"/>
      <c r="O28" s="626"/>
      <c r="P28" s="626"/>
      <c r="Q28" s="627"/>
      <c r="R28" s="628">
        <v>1095</v>
      </c>
      <c r="S28" s="629"/>
      <c r="T28" s="629"/>
      <c r="U28" s="629"/>
      <c r="V28" s="629"/>
      <c r="W28" s="629"/>
      <c r="X28" s="629"/>
      <c r="Y28" s="630"/>
      <c r="Z28" s="655">
        <v>0</v>
      </c>
      <c r="AA28" s="655"/>
      <c r="AB28" s="655"/>
      <c r="AC28" s="655"/>
      <c r="AD28" s="656">
        <v>1095</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2"/>
      <c r="CD28" s="662" t="s">
        <v>298</v>
      </c>
      <c r="CE28" s="663"/>
      <c r="CF28" s="663"/>
      <c r="CG28" s="663"/>
      <c r="CH28" s="663"/>
      <c r="CI28" s="663"/>
      <c r="CJ28" s="663"/>
      <c r="CK28" s="663"/>
      <c r="CL28" s="663"/>
      <c r="CM28" s="663"/>
      <c r="CN28" s="663"/>
      <c r="CO28" s="663"/>
      <c r="CP28" s="663"/>
      <c r="CQ28" s="664"/>
      <c r="CR28" s="628">
        <v>970715</v>
      </c>
      <c r="CS28" s="629"/>
      <c r="CT28" s="629"/>
      <c r="CU28" s="629"/>
      <c r="CV28" s="629"/>
      <c r="CW28" s="629"/>
      <c r="CX28" s="629"/>
      <c r="CY28" s="630"/>
      <c r="CZ28" s="631">
        <v>13.2</v>
      </c>
      <c r="DA28" s="641"/>
      <c r="DB28" s="641"/>
      <c r="DC28" s="642"/>
      <c r="DD28" s="634">
        <v>947471</v>
      </c>
      <c r="DE28" s="629"/>
      <c r="DF28" s="629"/>
      <c r="DG28" s="629"/>
      <c r="DH28" s="629"/>
      <c r="DI28" s="629"/>
      <c r="DJ28" s="629"/>
      <c r="DK28" s="630"/>
      <c r="DL28" s="634">
        <v>947471</v>
      </c>
      <c r="DM28" s="629"/>
      <c r="DN28" s="629"/>
      <c r="DO28" s="629"/>
      <c r="DP28" s="629"/>
      <c r="DQ28" s="629"/>
      <c r="DR28" s="629"/>
      <c r="DS28" s="629"/>
      <c r="DT28" s="629"/>
      <c r="DU28" s="629"/>
      <c r="DV28" s="630"/>
      <c r="DW28" s="631">
        <v>21.6</v>
      </c>
      <c r="DX28" s="641"/>
      <c r="DY28" s="641"/>
      <c r="DZ28" s="641"/>
      <c r="EA28" s="641"/>
      <c r="EB28" s="641"/>
      <c r="EC28" s="673"/>
    </row>
    <row r="29" spans="2:133" ht="11.25" customHeight="1" x14ac:dyDescent="0.15">
      <c r="B29" s="625" t="s">
        <v>299</v>
      </c>
      <c r="C29" s="626"/>
      <c r="D29" s="626"/>
      <c r="E29" s="626"/>
      <c r="F29" s="626"/>
      <c r="G29" s="626"/>
      <c r="H29" s="626"/>
      <c r="I29" s="626"/>
      <c r="J29" s="626"/>
      <c r="K29" s="626"/>
      <c r="L29" s="626"/>
      <c r="M29" s="626"/>
      <c r="N29" s="626"/>
      <c r="O29" s="626"/>
      <c r="P29" s="626"/>
      <c r="Q29" s="627"/>
      <c r="R29" s="628">
        <v>40070</v>
      </c>
      <c r="S29" s="629"/>
      <c r="T29" s="629"/>
      <c r="U29" s="629"/>
      <c r="V29" s="629"/>
      <c r="W29" s="629"/>
      <c r="X29" s="629"/>
      <c r="Y29" s="630"/>
      <c r="Z29" s="655">
        <v>0.5</v>
      </c>
      <c r="AA29" s="655"/>
      <c r="AB29" s="655"/>
      <c r="AC29" s="655"/>
      <c r="AD29" s="656" t="s">
        <v>127</v>
      </c>
      <c r="AE29" s="656"/>
      <c r="AF29" s="656"/>
      <c r="AG29" s="656"/>
      <c r="AH29" s="656"/>
      <c r="AI29" s="656"/>
      <c r="AJ29" s="656"/>
      <c r="AK29" s="656"/>
      <c r="AL29" s="631" t="s">
        <v>127</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300</v>
      </c>
      <c r="CE29" s="716"/>
      <c r="CF29" s="662" t="s">
        <v>301</v>
      </c>
      <c r="CG29" s="663"/>
      <c r="CH29" s="663"/>
      <c r="CI29" s="663"/>
      <c r="CJ29" s="663"/>
      <c r="CK29" s="663"/>
      <c r="CL29" s="663"/>
      <c r="CM29" s="663"/>
      <c r="CN29" s="663"/>
      <c r="CO29" s="663"/>
      <c r="CP29" s="663"/>
      <c r="CQ29" s="664"/>
      <c r="CR29" s="628">
        <v>970715</v>
      </c>
      <c r="CS29" s="639"/>
      <c r="CT29" s="639"/>
      <c r="CU29" s="639"/>
      <c r="CV29" s="639"/>
      <c r="CW29" s="639"/>
      <c r="CX29" s="639"/>
      <c r="CY29" s="640"/>
      <c r="CZ29" s="631">
        <v>13.2</v>
      </c>
      <c r="DA29" s="641"/>
      <c r="DB29" s="641"/>
      <c r="DC29" s="642"/>
      <c r="DD29" s="634">
        <v>947471</v>
      </c>
      <c r="DE29" s="639"/>
      <c r="DF29" s="639"/>
      <c r="DG29" s="639"/>
      <c r="DH29" s="639"/>
      <c r="DI29" s="639"/>
      <c r="DJ29" s="639"/>
      <c r="DK29" s="640"/>
      <c r="DL29" s="634">
        <v>947471</v>
      </c>
      <c r="DM29" s="639"/>
      <c r="DN29" s="639"/>
      <c r="DO29" s="639"/>
      <c r="DP29" s="639"/>
      <c r="DQ29" s="639"/>
      <c r="DR29" s="639"/>
      <c r="DS29" s="639"/>
      <c r="DT29" s="639"/>
      <c r="DU29" s="639"/>
      <c r="DV29" s="640"/>
      <c r="DW29" s="631">
        <v>21.6</v>
      </c>
      <c r="DX29" s="641"/>
      <c r="DY29" s="641"/>
      <c r="DZ29" s="641"/>
      <c r="EA29" s="641"/>
      <c r="EB29" s="641"/>
      <c r="EC29" s="673"/>
    </row>
    <row r="30" spans="2:133" ht="11.25" customHeight="1" x14ac:dyDescent="0.15">
      <c r="B30" s="625" t="s">
        <v>302</v>
      </c>
      <c r="C30" s="626"/>
      <c r="D30" s="626"/>
      <c r="E30" s="626"/>
      <c r="F30" s="626"/>
      <c r="G30" s="626"/>
      <c r="H30" s="626"/>
      <c r="I30" s="626"/>
      <c r="J30" s="626"/>
      <c r="K30" s="626"/>
      <c r="L30" s="626"/>
      <c r="M30" s="626"/>
      <c r="N30" s="626"/>
      <c r="O30" s="626"/>
      <c r="P30" s="626"/>
      <c r="Q30" s="627"/>
      <c r="R30" s="628">
        <v>60601</v>
      </c>
      <c r="S30" s="629"/>
      <c r="T30" s="629"/>
      <c r="U30" s="629"/>
      <c r="V30" s="629"/>
      <c r="W30" s="629"/>
      <c r="X30" s="629"/>
      <c r="Y30" s="630"/>
      <c r="Z30" s="655">
        <v>0.8</v>
      </c>
      <c r="AA30" s="655"/>
      <c r="AB30" s="655"/>
      <c r="AC30" s="655"/>
      <c r="AD30" s="656">
        <v>6</v>
      </c>
      <c r="AE30" s="656"/>
      <c r="AF30" s="656"/>
      <c r="AG30" s="656"/>
      <c r="AH30" s="656"/>
      <c r="AI30" s="656"/>
      <c r="AJ30" s="656"/>
      <c r="AK30" s="656"/>
      <c r="AL30" s="631">
        <v>0</v>
      </c>
      <c r="AM30" s="632"/>
      <c r="AN30" s="632"/>
      <c r="AO30" s="657"/>
      <c r="AP30" s="687" t="s">
        <v>218</v>
      </c>
      <c r="AQ30" s="688"/>
      <c r="AR30" s="688"/>
      <c r="AS30" s="688"/>
      <c r="AT30" s="688"/>
      <c r="AU30" s="688"/>
      <c r="AV30" s="688"/>
      <c r="AW30" s="688"/>
      <c r="AX30" s="688"/>
      <c r="AY30" s="688"/>
      <c r="AZ30" s="688"/>
      <c r="BA30" s="688"/>
      <c r="BB30" s="688"/>
      <c r="BC30" s="688"/>
      <c r="BD30" s="688"/>
      <c r="BE30" s="688"/>
      <c r="BF30" s="689"/>
      <c r="BG30" s="687" t="s">
        <v>303</v>
      </c>
      <c r="BH30" s="712"/>
      <c r="BI30" s="712"/>
      <c r="BJ30" s="712"/>
      <c r="BK30" s="712"/>
      <c r="BL30" s="712"/>
      <c r="BM30" s="712"/>
      <c r="BN30" s="712"/>
      <c r="BO30" s="712"/>
      <c r="BP30" s="712"/>
      <c r="BQ30" s="713"/>
      <c r="BR30" s="687" t="s">
        <v>304</v>
      </c>
      <c r="BS30" s="712"/>
      <c r="BT30" s="712"/>
      <c r="BU30" s="712"/>
      <c r="BV30" s="712"/>
      <c r="BW30" s="712"/>
      <c r="BX30" s="712"/>
      <c r="BY30" s="712"/>
      <c r="BZ30" s="712"/>
      <c r="CA30" s="712"/>
      <c r="CB30" s="713"/>
      <c r="CD30" s="717"/>
      <c r="CE30" s="718"/>
      <c r="CF30" s="662" t="s">
        <v>305</v>
      </c>
      <c r="CG30" s="663"/>
      <c r="CH30" s="663"/>
      <c r="CI30" s="663"/>
      <c r="CJ30" s="663"/>
      <c r="CK30" s="663"/>
      <c r="CL30" s="663"/>
      <c r="CM30" s="663"/>
      <c r="CN30" s="663"/>
      <c r="CO30" s="663"/>
      <c r="CP30" s="663"/>
      <c r="CQ30" s="664"/>
      <c r="CR30" s="628">
        <v>943636</v>
      </c>
      <c r="CS30" s="629"/>
      <c r="CT30" s="629"/>
      <c r="CU30" s="629"/>
      <c r="CV30" s="629"/>
      <c r="CW30" s="629"/>
      <c r="CX30" s="629"/>
      <c r="CY30" s="630"/>
      <c r="CZ30" s="631">
        <v>12.8</v>
      </c>
      <c r="DA30" s="641"/>
      <c r="DB30" s="641"/>
      <c r="DC30" s="642"/>
      <c r="DD30" s="634">
        <v>920392</v>
      </c>
      <c r="DE30" s="629"/>
      <c r="DF30" s="629"/>
      <c r="DG30" s="629"/>
      <c r="DH30" s="629"/>
      <c r="DI30" s="629"/>
      <c r="DJ30" s="629"/>
      <c r="DK30" s="630"/>
      <c r="DL30" s="634">
        <v>920392</v>
      </c>
      <c r="DM30" s="629"/>
      <c r="DN30" s="629"/>
      <c r="DO30" s="629"/>
      <c r="DP30" s="629"/>
      <c r="DQ30" s="629"/>
      <c r="DR30" s="629"/>
      <c r="DS30" s="629"/>
      <c r="DT30" s="629"/>
      <c r="DU30" s="629"/>
      <c r="DV30" s="630"/>
      <c r="DW30" s="631">
        <v>21</v>
      </c>
      <c r="DX30" s="641"/>
      <c r="DY30" s="641"/>
      <c r="DZ30" s="641"/>
      <c r="EA30" s="641"/>
      <c r="EB30" s="641"/>
      <c r="EC30" s="673"/>
    </row>
    <row r="31" spans="2:133" ht="11.25" customHeight="1" x14ac:dyDescent="0.15">
      <c r="B31" s="625" t="s">
        <v>306</v>
      </c>
      <c r="C31" s="626"/>
      <c r="D31" s="626"/>
      <c r="E31" s="626"/>
      <c r="F31" s="626"/>
      <c r="G31" s="626"/>
      <c r="H31" s="626"/>
      <c r="I31" s="626"/>
      <c r="J31" s="626"/>
      <c r="K31" s="626"/>
      <c r="L31" s="626"/>
      <c r="M31" s="626"/>
      <c r="N31" s="626"/>
      <c r="O31" s="626"/>
      <c r="P31" s="626"/>
      <c r="Q31" s="627"/>
      <c r="R31" s="628">
        <v>17677</v>
      </c>
      <c r="S31" s="629"/>
      <c r="T31" s="629"/>
      <c r="U31" s="629"/>
      <c r="V31" s="629"/>
      <c r="W31" s="629"/>
      <c r="X31" s="629"/>
      <c r="Y31" s="630"/>
      <c r="Z31" s="655">
        <v>0.2</v>
      </c>
      <c r="AA31" s="655"/>
      <c r="AB31" s="655"/>
      <c r="AC31" s="655"/>
      <c r="AD31" s="656" t="s">
        <v>127</v>
      </c>
      <c r="AE31" s="656"/>
      <c r="AF31" s="656"/>
      <c r="AG31" s="656"/>
      <c r="AH31" s="656"/>
      <c r="AI31" s="656"/>
      <c r="AJ31" s="656"/>
      <c r="AK31" s="656"/>
      <c r="AL31" s="631" t="s">
        <v>127</v>
      </c>
      <c r="AM31" s="632"/>
      <c r="AN31" s="632"/>
      <c r="AO31" s="657"/>
      <c r="AP31" s="703" t="s">
        <v>307</v>
      </c>
      <c r="AQ31" s="704"/>
      <c r="AR31" s="704"/>
      <c r="AS31" s="704"/>
      <c r="AT31" s="709" t="s">
        <v>308</v>
      </c>
      <c r="AU31" s="217"/>
      <c r="AV31" s="217"/>
      <c r="AW31" s="217"/>
      <c r="AX31" s="696" t="s">
        <v>184</v>
      </c>
      <c r="AY31" s="697"/>
      <c r="AZ31" s="697"/>
      <c r="BA31" s="697"/>
      <c r="BB31" s="697"/>
      <c r="BC31" s="697"/>
      <c r="BD31" s="697"/>
      <c r="BE31" s="697"/>
      <c r="BF31" s="698"/>
      <c r="BG31" s="699">
        <v>99.3</v>
      </c>
      <c r="BH31" s="700"/>
      <c r="BI31" s="700"/>
      <c r="BJ31" s="700"/>
      <c r="BK31" s="700"/>
      <c r="BL31" s="700"/>
      <c r="BM31" s="701">
        <v>97.8</v>
      </c>
      <c r="BN31" s="700"/>
      <c r="BO31" s="700"/>
      <c r="BP31" s="700"/>
      <c r="BQ31" s="702"/>
      <c r="BR31" s="699">
        <v>98.6</v>
      </c>
      <c r="BS31" s="700"/>
      <c r="BT31" s="700"/>
      <c r="BU31" s="700"/>
      <c r="BV31" s="700"/>
      <c r="BW31" s="700"/>
      <c r="BX31" s="701">
        <v>96.3</v>
      </c>
      <c r="BY31" s="700"/>
      <c r="BZ31" s="700"/>
      <c r="CA31" s="700"/>
      <c r="CB31" s="702"/>
      <c r="CD31" s="717"/>
      <c r="CE31" s="718"/>
      <c r="CF31" s="662" t="s">
        <v>309</v>
      </c>
      <c r="CG31" s="663"/>
      <c r="CH31" s="663"/>
      <c r="CI31" s="663"/>
      <c r="CJ31" s="663"/>
      <c r="CK31" s="663"/>
      <c r="CL31" s="663"/>
      <c r="CM31" s="663"/>
      <c r="CN31" s="663"/>
      <c r="CO31" s="663"/>
      <c r="CP31" s="663"/>
      <c r="CQ31" s="664"/>
      <c r="CR31" s="628">
        <v>27079</v>
      </c>
      <c r="CS31" s="639"/>
      <c r="CT31" s="639"/>
      <c r="CU31" s="639"/>
      <c r="CV31" s="639"/>
      <c r="CW31" s="639"/>
      <c r="CX31" s="639"/>
      <c r="CY31" s="640"/>
      <c r="CZ31" s="631">
        <v>0.4</v>
      </c>
      <c r="DA31" s="641"/>
      <c r="DB31" s="641"/>
      <c r="DC31" s="642"/>
      <c r="DD31" s="634">
        <v>27079</v>
      </c>
      <c r="DE31" s="639"/>
      <c r="DF31" s="639"/>
      <c r="DG31" s="639"/>
      <c r="DH31" s="639"/>
      <c r="DI31" s="639"/>
      <c r="DJ31" s="639"/>
      <c r="DK31" s="640"/>
      <c r="DL31" s="634">
        <v>27079</v>
      </c>
      <c r="DM31" s="639"/>
      <c r="DN31" s="639"/>
      <c r="DO31" s="639"/>
      <c r="DP31" s="639"/>
      <c r="DQ31" s="639"/>
      <c r="DR31" s="639"/>
      <c r="DS31" s="639"/>
      <c r="DT31" s="639"/>
      <c r="DU31" s="639"/>
      <c r="DV31" s="640"/>
      <c r="DW31" s="631">
        <v>0.6</v>
      </c>
      <c r="DX31" s="641"/>
      <c r="DY31" s="641"/>
      <c r="DZ31" s="641"/>
      <c r="EA31" s="641"/>
      <c r="EB31" s="641"/>
      <c r="EC31" s="673"/>
    </row>
    <row r="32" spans="2:133" ht="11.25" customHeight="1" x14ac:dyDescent="0.15">
      <c r="B32" s="625" t="s">
        <v>310</v>
      </c>
      <c r="C32" s="626"/>
      <c r="D32" s="626"/>
      <c r="E32" s="626"/>
      <c r="F32" s="626"/>
      <c r="G32" s="626"/>
      <c r="H32" s="626"/>
      <c r="I32" s="626"/>
      <c r="J32" s="626"/>
      <c r="K32" s="626"/>
      <c r="L32" s="626"/>
      <c r="M32" s="626"/>
      <c r="N32" s="626"/>
      <c r="O32" s="626"/>
      <c r="P32" s="626"/>
      <c r="Q32" s="627"/>
      <c r="R32" s="628">
        <v>1169270</v>
      </c>
      <c r="S32" s="629"/>
      <c r="T32" s="629"/>
      <c r="U32" s="629"/>
      <c r="V32" s="629"/>
      <c r="W32" s="629"/>
      <c r="X32" s="629"/>
      <c r="Y32" s="630"/>
      <c r="Z32" s="655">
        <v>14.5</v>
      </c>
      <c r="AA32" s="655"/>
      <c r="AB32" s="655"/>
      <c r="AC32" s="655"/>
      <c r="AD32" s="656" t="s">
        <v>240</v>
      </c>
      <c r="AE32" s="656"/>
      <c r="AF32" s="656"/>
      <c r="AG32" s="656"/>
      <c r="AH32" s="656"/>
      <c r="AI32" s="656"/>
      <c r="AJ32" s="656"/>
      <c r="AK32" s="656"/>
      <c r="AL32" s="631" t="s">
        <v>240</v>
      </c>
      <c r="AM32" s="632"/>
      <c r="AN32" s="632"/>
      <c r="AO32" s="657"/>
      <c r="AP32" s="705"/>
      <c r="AQ32" s="706"/>
      <c r="AR32" s="706"/>
      <c r="AS32" s="706"/>
      <c r="AT32" s="710"/>
      <c r="AU32" s="216" t="s">
        <v>311</v>
      </c>
      <c r="AV32" s="216"/>
      <c r="AW32" s="216"/>
      <c r="AX32" s="625" t="s">
        <v>312</v>
      </c>
      <c r="AY32" s="626"/>
      <c r="AZ32" s="626"/>
      <c r="BA32" s="626"/>
      <c r="BB32" s="626"/>
      <c r="BC32" s="626"/>
      <c r="BD32" s="626"/>
      <c r="BE32" s="626"/>
      <c r="BF32" s="627"/>
      <c r="BG32" s="694">
        <v>99.4</v>
      </c>
      <c r="BH32" s="639"/>
      <c r="BI32" s="639"/>
      <c r="BJ32" s="639"/>
      <c r="BK32" s="639"/>
      <c r="BL32" s="639"/>
      <c r="BM32" s="632">
        <v>98.3</v>
      </c>
      <c r="BN32" s="695"/>
      <c r="BO32" s="695"/>
      <c r="BP32" s="695"/>
      <c r="BQ32" s="671"/>
      <c r="BR32" s="694">
        <v>99.3</v>
      </c>
      <c r="BS32" s="639"/>
      <c r="BT32" s="639"/>
      <c r="BU32" s="639"/>
      <c r="BV32" s="639"/>
      <c r="BW32" s="639"/>
      <c r="BX32" s="632">
        <v>97.3</v>
      </c>
      <c r="BY32" s="695"/>
      <c r="BZ32" s="695"/>
      <c r="CA32" s="695"/>
      <c r="CB32" s="671"/>
      <c r="CD32" s="719"/>
      <c r="CE32" s="720"/>
      <c r="CF32" s="662" t="s">
        <v>313</v>
      </c>
      <c r="CG32" s="663"/>
      <c r="CH32" s="663"/>
      <c r="CI32" s="663"/>
      <c r="CJ32" s="663"/>
      <c r="CK32" s="663"/>
      <c r="CL32" s="663"/>
      <c r="CM32" s="663"/>
      <c r="CN32" s="663"/>
      <c r="CO32" s="663"/>
      <c r="CP32" s="663"/>
      <c r="CQ32" s="664"/>
      <c r="CR32" s="628" t="s">
        <v>127</v>
      </c>
      <c r="CS32" s="629"/>
      <c r="CT32" s="629"/>
      <c r="CU32" s="629"/>
      <c r="CV32" s="629"/>
      <c r="CW32" s="629"/>
      <c r="CX32" s="629"/>
      <c r="CY32" s="630"/>
      <c r="CZ32" s="631" t="s">
        <v>127</v>
      </c>
      <c r="DA32" s="641"/>
      <c r="DB32" s="641"/>
      <c r="DC32" s="642"/>
      <c r="DD32" s="634" t="s">
        <v>127</v>
      </c>
      <c r="DE32" s="629"/>
      <c r="DF32" s="629"/>
      <c r="DG32" s="629"/>
      <c r="DH32" s="629"/>
      <c r="DI32" s="629"/>
      <c r="DJ32" s="629"/>
      <c r="DK32" s="630"/>
      <c r="DL32" s="634" t="s">
        <v>135</v>
      </c>
      <c r="DM32" s="629"/>
      <c r="DN32" s="629"/>
      <c r="DO32" s="629"/>
      <c r="DP32" s="629"/>
      <c r="DQ32" s="629"/>
      <c r="DR32" s="629"/>
      <c r="DS32" s="629"/>
      <c r="DT32" s="629"/>
      <c r="DU32" s="629"/>
      <c r="DV32" s="630"/>
      <c r="DW32" s="631" t="s">
        <v>127</v>
      </c>
      <c r="DX32" s="641"/>
      <c r="DY32" s="641"/>
      <c r="DZ32" s="641"/>
      <c r="EA32" s="641"/>
      <c r="EB32" s="641"/>
      <c r="EC32" s="673"/>
    </row>
    <row r="33" spans="2:133" ht="11.25" customHeight="1" x14ac:dyDescent="0.15">
      <c r="B33" s="691" t="s">
        <v>314</v>
      </c>
      <c r="C33" s="692"/>
      <c r="D33" s="692"/>
      <c r="E33" s="692"/>
      <c r="F33" s="692"/>
      <c r="G33" s="692"/>
      <c r="H33" s="692"/>
      <c r="I33" s="692"/>
      <c r="J33" s="692"/>
      <c r="K33" s="692"/>
      <c r="L33" s="692"/>
      <c r="M33" s="692"/>
      <c r="N33" s="692"/>
      <c r="O33" s="692"/>
      <c r="P33" s="692"/>
      <c r="Q33" s="693"/>
      <c r="R33" s="628" t="s">
        <v>240</v>
      </c>
      <c r="S33" s="629"/>
      <c r="T33" s="629"/>
      <c r="U33" s="629"/>
      <c r="V33" s="629"/>
      <c r="W33" s="629"/>
      <c r="X33" s="629"/>
      <c r="Y33" s="630"/>
      <c r="Z33" s="655" t="s">
        <v>135</v>
      </c>
      <c r="AA33" s="655"/>
      <c r="AB33" s="655"/>
      <c r="AC33" s="655"/>
      <c r="AD33" s="656" t="s">
        <v>127</v>
      </c>
      <c r="AE33" s="656"/>
      <c r="AF33" s="656"/>
      <c r="AG33" s="656"/>
      <c r="AH33" s="656"/>
      <c r="AI33" s="656"/>
      <c r="AJ33" s="656"/>
      <c r="AK33" s="656"/>
      <c r="AL33" s="631" t="s">
        <v>135</v>
      </c>
      <c r="AM33" s="632"/>
      <c r="AN33" s="632"/>
      <c r="AO33" s="657"/>
      <c r="AP33" s="707"/>
      <c r="AQ33" s="708"/>
      <c r="AR33" s="708"/>
      <c r="AS33" s="708"/>
      <c r="AT33" s="711"/>
      <c r="AU33" s="218"/>
      <c r="AV33" s="218"/>
      <c r="AW33" s="218"/>
      <c r="AX33" s="605" t="s">
        <v>315</v>
      </c>
      <c r="AY33" s="606"/>
      <c r="AZ33" s="606"/>
      <c r="BA33" s="606"/>
      <c r="BB33" s="606"/>
      <c r="BC33" s="606"/>
      <c r="BD33" s="606"/>
      <c r="BE33" s="606"/>
      <c r="BF33" s="607"/>
      <c r="BG33" s="690">
        <v>99.1</v>
      </c>
      <c r="BH33" s="609"/>
      <c r="BI33" s="609"/>
      <c r="BJ33" s="609"/>
      <c r="BK33" s="609"/>
      <c r="BL33" s="609"/>
      <c r="BM33" s="647">
        <v>97.1</v>
      </c>
      <c r="BN33" s="609"/>
      <c r="BO33" s="609"/>
      <c r="BP33" s="609"/>
      <c r="BQ33" s="658"/>
      <c r="BR33" s="690">
        <v>97.8</v>
      </c>
      <c r="BS33" s="609"/>
      <c r="BT33" s="609"/>
      <c r="BU33" s="609"/>
      <c r="BV33" s="609"/>
      <c r="BW33" s="609"/>
      <c r="BX33" s="647">
        <v>94.9</v>
      </c>
      <c r="BY33" s="609"/>
      <c r="BZ33" s="609"/>
      <c r="CA33" s="609"/>
      <c r="CB33" s="658"/>
      <c r="CD33" s="662" t="s">
        <v>316</v>
      </c>
      <c r="CE33" s="663"/>
      <c r="CF33" s="663"/>
      <c r="CG33" s="663"/>
      <c r="CH33" s="663"/>
      <c r="CI33" s="663"/>
      <c r="CJ33" s="663"/>
      <c r="CK33" s="663"/>
      <c r="CL33" s="663"/>
      <c r="CM33" s="663"/>
      <c r="CN33" s="663"/>
      <c r="CO33" s="663"/>
      <c r="CP33" s="663"/>
      <c r="CQ33" s="664"/>
      <c r="CR33" s="628">
        <v>3505792</v>
      </c>
      <c r="CS33" s="639"/>
      <c r="CT33" s="639"/>
      <c r="CU33" s="639"/>
      <c r="CV33" s="639"/>
      <c r="CW33" s="639"/>
      <c r="CX33" s="639"/>
      <c r="CY33" s="640"/>
      <c r="CZ33" s="631">
        <v>47.7</v>
      </c>
      <c r="DA33" s="641"/>
      <c r="DB33" s="641"/>
      <c r="DC33" s="642"/>
      <c r="DD33" s="634">
        <v>2571507</v>
      </c>
      <c r="DE33" s="639"/>
      <c r="DF33" s="639"/>
      <c r="DG33" s="639"/>
      <c r="DH33" s="639"/>
      <c r="DI33" s="639"/>
      <c r="DJ33" s="639"/>
      <c r="DK33" s="640"/>
      <c r="DL33" s="634">
        <v>2022866</v>
      </c>
      <c r="DM33" s="639"/>
      <c r="DN33" s="639"/>
      <c r="DO33" s="639"/>
      <c r="DP33" s="639"/>
      <c r="DQ33" s="639"/>
      <c r="DR33" s="639"/>
      <c r="DS33" s="639"/>
      <c r="DT33" s="639"/>
      <c r="DU33" s="639"/>
      <c r="DV33" s="640"/>
      <c r="DW33" s="631">
        <v>46.2</v>
      </c>
      <c r="DX33" s="641"/>
      <c r="DY33" s="641"/>
      <c r="DZ33" s="641"/>
      <c r="EA33" s="641"/>
      <c r="EB33" s="641"/>
      <c r="EC33" s="673"/>
    </row>
    <row r="34" spans="2:133" ht="11.25" customHeight="1" x14ac:dyDescent="0.15">
      <c r="B34" s="625" t="s">
        <v>317</v>
      </c>
      <c r="C34" s="626"/>
      <c r="D34" s="626"/>
      <c r="E34" s="626"/>
      <c r="F34" s="626"/>
      <c r="G34" s="626"/>
      <c r="H34" s="626"/>
      <c r="I34" s="626"/>
      <c r="J34" s="626"/>
      <c r="K34" s="626"/>
      <c r="L34" s="626"/>
      <c r="M34" s="626"/>
      <c r="N34" s="626"/>
      <c r="O34" s="626"/>
      <c r="P34" s="626"/>
      <c r="Q34" s="627"/>
      <c r="R34" s="628">
        <v>553912</v>
      </c>
      <c r="S34" s="629"/>
      <c r="T34" s="629"/>
      <c r="U34" s="629"/>
      <c r="V34" s="629"/>
      <c r="W34" s="629"/>
      <c r="X34" s="629"/>
      <c r="Y34" s="630"/>
      <c r="Z34" s="655">
        <v>6.9</v>
      </c>
      <c r="AA34" s="655"/>
      <c r="AB34" s="655"/>
      <c r="AC34" s="655"/>
      <c r="AD34" s="656" t="s">
        <v>127</v>
      </c>
      <c r="AE34" s="656"/>
      <c r="AF34" s="656"/>
      <c r="AG34" s="656"/>
      <c r="AH34" s="656"/>
      <c r="AI34" s="656"/>
      <c r="AJ34" s="656"/>
      <c r="AK34" s="656"/>
      <c r="AL34" s="631" t="s">
        <v>127</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62" t="s">
        <v>318</v>
      </c>
      <c r="CE34" s="663"/>
      <c r="CF34" s="663"/>
      <c r="CG34" s="663"/>
      <c r="CH34" s="663"/>
      <c r="CI34" s="663"/>
      <c r="CJ34" s="663"/>
      <c r="CK34" s="663"/>
      <c r="CL34" s="663"/>
      <c r="CM34" s="663"/>
      <c r="CN34" s="663"/>
      <c r="CO34" s="663"/>
      <c r="CP34" s="663"/>
      <c r="CQ34" s="664"/>
      <c r="CR34" s="628">
        <v>899895</v>
      </c>
      <c r="CS34" s="629"/>
      <c r="CT34" s="629"/>
      <c r="CU34" s="629"/>
      <c r="CV34" s="629"/>
      <c r="CW34" s="629"/>
      <c r="CX34" s="629"/>
      <c r="CY34" s="630"/>
      <c r="CZ34" s="631">
        <v>12.2</v>
      </c>
      <c r="DA34" s="641"/>
      <c r="DB34" s="641"/>
      <c r="DC34" s="642"/>
      <c r="DD34" s="634">
        <v>641617</v>
      </c>
      <c r="DE34" s="629"/>
      <c r="DF34" s="629"/>
      <c r="DG34" s="629"/>
      <c r="DH34" s="629"/>
      <c r="DI34" s="629"/>
      <c r="DJ34" s="629"/>
      <c r="DK34" s="630"/>
      <c r="DL34" s="634">
        <v>581448</v>
      </c>
      <c r="DM34" s="629"/>
      <c r="DN34" s="629"/>
      <c r="DO34" s="629"/>
      <c r="DP34" s="629"/>
      <c r="DQ34" s="629"/>
      <c r="DR34" s="629"/>
      <c r="DS34" s="629"/>
      <c r="DT34" s="629"/>
      <c r="DU34" s="629"/>
      <c r="DV34" s="630"/>
      <c r="DW34" s="631">
        <v>13.3</v>
      </c>
      <c r="DX34" s="641"/>
      <c r="DY34" s="641"/>
      <c r="DZ34" s="641"/>
      <c r="EA34" s="641"/>
      <c r="EB34" s="641"/>
      <c r="EC34" s="673"/>
    </row>
    <row r="35" spans="2:133" ht="11.25" customHeight="1" x14ac:dyDescent="0.15">
      <c r="B35" s="625" t="s">
        <v>319</v>
      </c>
      <c r="C35" s="626"/>
      <c r="D35" s="626"/>
      <c r="E35" s="626"/>
      <c r="F35" s="626"/>
      <c r="G35" s="626"/>
      <c r="H35" s="626"/>
      <c r="I35" s="626"/>
      <c r="J35" s="626"/>
      <c r="K35" s="626"/>
      <c r="L35" s="626"/>
      <c r="M35" s="626"/>
      <c r="N35" s="626"/>
      <c r="O35" s="626"/>
      <c r="P35" s="626"/>
      <c r="Q35" s="627"/>
      <c r="R35" s="628">
        <v>4941</v>
      </c>
      <c r="S35" s="629"/>
      <c r="T35" s="629"/>
      <c r="U35" s="629"/>
      <c r="V35" s="629"/>
      <c r="W35" s="629"/>
      <c r="X35" s="629"/>
      <c r="Y35" s="630"/>
      <c r="Z35" s="655">
        <v>0.1</v>
      </c>
      <c r="AA35" s="655"/>
      <c r="AB35" s="655"/>
      <c r="AC35" s="655"/>
      <c r="AD35" s="656">
        <v>2495</v>
      </c>
      <c r="AE35" s="656"/>
      <c r="AF35" s="656"/>
      <c r="AG35" s="656"/>
      <c r="AH35" s="656"/>
      <c r="AI35" s="656"/>
      <c r="AJ35" s="656"/>
      <c r="AK35" s="656"/>
      <c r="AL35" s="631">
        <v>0.1</v>
      </c>
      <c r="AM35" s="632"/>
      <c r="AN35" s="632"/>
      <c r="AO35" s="657"/>
      <c r="AP35" s="221"/>
      <c r="AQ35" s="687" t="s">
        <v>320</v>
      </c>
      <c r="AR35" s="688"/>
      <c r="AS35" s="688"/>
      <c r="AT35" s="688"/>
      <c r="AU35" s="688"/>
      <c r="AV35" s="688"/>
      <c r="AW35" s="688"/>
      <c r="AX35" s="688"/>
      <c r="AY35" s="688"/>
      <c r="AZ35" s="688"/>
      <c r="BA35" s="688"/>
      <c r="BB35" s="688"/>
      <c r="BC35" s="688"/>
      <c r="BD35" s="688"/>
      <c r="BE35" s="688"/>
      <c r="BF35" s="689"/>
      <c r="BG35" s="687" t="s">
        <v>321</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2" t="s">
        <v>322</v>
      </c>
      <c r="CE35" s="663"/>
      <c r="CF35" s="663"/>
      <c r="CG35" s="663"/>
      <c r="CH35" s="663"/>
      <c r="CI35" s="663"/>
      <c r="CJ35" s="663"/>
      <c r="CK35" s="663"/>
      <c r="CL35" s="663"/>
      <c r="CM35" s="663"/>
      <c r="CN35" s="663"/>
      <c r="CO35" s="663"/>
      <c r="CP35" s="663"/>
      <c r="CQ35" s="664"/>
      <c r="CR35" s="628">
        <v>49643</v>
      </c>
      <c r="CS35" s="639"/>
      <c r="CT35" s="639"/>
      <c r="CU35" s="639"/>
      <c r="CV35" s="639"/>
      <c r="CW35" s="639"/>
      <c r="CX35" s="639"/>
      <c r="CY35" s="640"/>
      <c r="CZ35" s="631">
        <v>0.7</v>
      </c>
      <c r="DA35" s="641"/>
      <c r="DB35" s="641"/>
      <c r="DC35" s="642"/>
      <c r="DD35" s="634">
        <v>34633</v>
      </c>
      <c r="DE35" s="639"/>
      <c r="DF35" s="639"/>
      <c r="DG35" s="639"/>
      <c r="DH35" s="639"/>
      <c r="DI35" s="639"/>
      <c r="DJ35" s="639"/>
      <c r="DK35" s="640"/>
      <c r="DL35" s="634">
        <v>22470</v>
      </c>
      <c r="DM35" s="639"/>
      <c r="DN35" s="639"/>
      <c r="DO35" s="639"/>
      <c r="DP35" s="639"/>
      <c r="DQ35" s="639"/>
      <c r="DR35" s="639"/>
      <c r="DS35" s="639"/>
      <c r="DT35" s="639"/>
      <c r="DU35" s="639"/>
      <c r="DV35" s="640"/>
      <c r="DW35" s="631">
        <v>0.5</v>
      </c>
      <c r="DX35" s="641"/>
      <c r="DY35" s="641"/>
      <c r="DZ35" s="641"/>
      <c r="EA35" s="641"/>
      <c r="EB35" s="641"/>
      <c r="EC35" s="673"/>
    </row>
    <row r="36" spans="2:133" ht="11.25" customHeight="1" x14ac:dyDescent="0.15">
      <c r="B36" s="625" t="s">
        <v>323</v>
      </c>
      <c r="C36" s="626"/>
      <c r="D36" s="626"/>
      <c r="E36" s="626"/>
      <c r="F36" s="626"/>
      <c r="G36" s="626"/>
      <c r="H36" s="626"/>
      <c r="I36" s="626"/>
      <c r="J36" s="626"/>
      <c r="K36" s="626"/>
      <c r="L36" s="626"/>
      <c r="M36" s="626"/>
      <c r="N36" s="626"/>
      <c r="O36" s="626"/>
      <c r="P36" s="626"/>
      <c r="Q36" s="627"/>
      <c r="R36" s="628">
        <v>256303</v>
      </c>
      <c r="S36" s="629"/>
      <c r="T36" s="629"/>
      <c r="U36" s="629"/>
      <c r="V36" s="629"/>
      <c r="W36" s="629"/>
      <c r="X36" s="629"/>
      <c r="Y36" s="630"/>
      <c r="Z36" s="655">
        <v>3.2</v>
      </c>
      <c r="AA36" s="655"/>
      <c r="AB36" s="655"/>
      <c r="AC36" s="655"/>
      <c r="AD36" s="656" t="s">
        <v>240</v>
      </c>
      <c r="AE36" s="656"/>
      <c r="AF36" s="656"/>
      <c r="AG36" s="656"/>
      <c r="AH36" s="656"/>
      <c r="AI36" s="656"/>
      <c r="AJ36" s="656"/>
      <c r="AK36" s="656"/>
      <c r="AL36" s="631" t="s">
        <v>127</v>
      </c>
      <c r="AM36" s="632"/>
      <c r="AN36" s="632"/>
      <c r="AO36" s="657"/>
      <c r="AP36" s="221"/>
      <c r="AQ36" s="678" t="s">
        <v>324</v>
      </c>
      <c r="AR36" s="679"/>
      <c r="AS36" s="679"/>
      <c r="AT36" s="679"/>
      <c r="AU36" s="679"/>
      <c r="AV36" s="679"/>
      <c r="AW36" s="679"/>
      <c r="AX36" s="679"/>
      <c r="AY36" s="680"/>
      <c r="AZ36" s="681">
        <v>984074</v>
      </c>
      <c r="BA36" s="682"/>
      <c r="BB36" s="682"/>
      <c r="BC36" s="682"/>
      <c r="BD36" s="682"/>
      <c r="BE36" s="682"/>
      <c r="BF36" s="683"/>
      <c r="BG36" s="684" t="s">
        <v>325</v>
      </c>
      <c r="BH36" s="685"/>
      <c r="BI36" s="685"/>
      <c r="BJ36" s="685"/>
      <c r="BK36" s="685"/>
      <c r="BL36" s="685"/>
      <c r="BM36" s="685"/>
      <c r="BN36" s="685"/>
      <c r="BO36" s="685"/>
      <c r="BP36" s="685"/>
      <c r="BQ36" s="685"/>
      <c r="BR36" s="685"/>
      <c r="BS36" s="685"/>
      <c r="BT36" s="685"/>
      <c r="BU36" s="686"/>
      <c r="BV36" s="681">
        <v>358221</v>
      </c>
      <c r="BW36" s="682"/>
      <c r="BX36" s="682"/>
      <c r="BY36" s="682"/>
      <c r="BZ36" s="682"/>
      <c r="CA36" s="682"/>
      <c r="CB36" s="683"/>
      <c r="CD36" s="662" t="s">
        <v>326</v>
      </c>
      <c r="CE36" s="663"/>
      <c r="CF36" s="663"/>
      <c r="CG36" s="663"/>
      <c r="CH36" s="663"/>
      <c r="CI36" s="663"/>
      <c r="CJ36" s="663"/>
      <c r="CK36" s="663"/>
      <c r="CL36" s="663"/>
      <c r="CM36" s="663"/>
      <c r="CN36" s="663"/>
      <c r="CO36" s="663"/>
      <c r="CP36" s="663"/>
      <c r="CQ36" s="664"/>
      <c r="CR36" s="628">
        <v>1102680</v>
      </c>
      <c r="CS36" s="629"/>
      <c r="CT36" s="629"/>
      <c r="CU36" s="629"/>
      <c r="CV36" s="629"/>
      <c r="CW36" s="629"/>
      <c r="CX36" s="629"/>
      <c r="CY36" s="630"/>
      <c r="CZ36" s="631">
        <v>15</v>
      </c>
      <c r="DA36" s="641"/>
      <c r="DB36" s="641"/>
      <c r="DC36" s="642"/>
      <c r="DD36" s="634">
        <v>820624</v>
      </c>
      <c r="DE36" s="629"/>
      <c r="DF36" s="629"/>
      <c r="DG36" s="629"/>
      <c r="DH36" s="629"/>
      <c r="DI36" s="629"/>
      <c r="DJ36" s="629"/>
      <c r="DK36" s="630"/>
      <c r="DL36" s="634">
        <v>675896</v>
      </c>
      <c r="DM36" s="629"/>
      <c r="DN36" s="629"/>
      <c r="DO36" s="629"/>
      <c r="DP36" s="629"/>
      <c r="DQ36" s="629"/>
      <c r="DR36" s="629"/>
      <c r="DS36" s="629"/>
      <c r="DT36" s="629"/>
      <c r="DU36" s="629"/>
      <c r="DV36" s="630"/>
      <c r="DW36" s="631">
        <v>15.4</v>
      </c>
      <c r="DX36" s="641"/>
      <c r="DY36" s="641"/>
      <c r="DZ36" s="641"/>
      <c r="EA36" s="641"/>
      <c r="EB36" s="641"/>
      <c r="EC36" s="673"/>
    </row>
    <row r="37" spans="2:133" ht="11.25" customHeight="1" x14ac:dyDescent="0.15">
      <c r="B37" s="625" t="s">
        <v>327</v>
      </c>
      <c r="C37" s="626"/>
      <c r="D37" s="626"/>
      <c r="E37" s="626"/>
      <c r="F37" s="626"/>
      <c r="G37" s="626"/>
      <c r="H37" s="626"/>
      <c r="I37" s="626"/>
      <c r="J37" s="626"/>
      <c r="K37" s="626"/>
      <c r="L37" s="626"/>
      <c r="M37" s="626"/>
      <c r="N37" s="626"/>
      <c r="O37" s="626"/>
      <c r="P37" s="626"/>
      <c r="Q37" s="627"/>
      <c r="R37" s="628">
        <v>683095</v>
      </c>
      <c r="S37" s="629"/>
      <c r="T37" s="629"/>
      <c r="U37" s="629"/>
      <c r="V37" s="629"/>
      <c r="W37" s="629"/>
      <c r="X37" s="629"/>
      <c r="Y37" s="630"/>
      <c r="Z37" s="655">
        <v>8.5</v>
      </c>
      <c r="AA37" s="655"/>
      <c r="AB37" s="655"/>
      <c r="AC37" s="655"/>
      <c r="AD37" s="656" t="s">
        <v>127</v>
      </c>
      <c r="AE37" s="656"/>
      <c r="AF37" s="656"/>
      <c r="AG37" s="656"/>
      <c r="AH37" s="656"/>
      <c r="AI37" s="656"/>
      <c r="AJ37" s="656"/>
      <c r="AK37" s="656"/>
      <c r="AL37" s="631" t="s">
        <v>127</v>
      </c>
      <c r="AM37" s="632"/>
      <c r="AN37" s="632"/>
      <c r="AO37" s="657"/>
      <c r="AQ37" s="668" t="s">
        <v>328</v>
      </c>
      <c r="AR37" s="669"/>
      <c r="AS37" s="669"/>
      <c r="AT37" s="669"/>
      <c r="AU37" s="669"/>
      <c r="AV37" s="669"/>
      <c r="AW37" s="669"/>
      <c r="AX37" s="669"/>
      <c r="AY37" s="670"/>
      <c r="AZ37" s="628">
        <v>328539</v>
      </c>
      <c r="BA37" s="629"/>
      <c r="BB37" s="629"/>
      <c r="BC37" s="629"/>
      <c r="BD37" s="639"/>
      <c r="BE37" s="639"/>
      <c r="BF37" s="671"/>
      <c r="BG37" s="662" t="s">
        <v>329</v>
      </c>
      <c r="BH37" s="663"/>
      <c r="BI37" s="663"/>
      <c r="BJ37" s="663"/>
      <c r="BK37" s="663"/>
      <c r="BL37" s="663"/>
      <c r="BM37" s="663"/>
      <c r="BN37" s="663"/>
      <c r="BO37" s="663"/>
      <c r="BP37" s="663"/>
      <c r="BQ37" s="663"/>
      <c r="BR37" s="663"/>
      <c r="BS37" s="663"/>
      <c r="BT37" s="663"/>
      <c r="BU37" s="664"/>
      <c r="BV37" s="628">
        <v>341743</v>
      </c>
      <c r="BW37" s="629"/>
      <c r="BX37" s="629"/>
      <c r="BY37" s="629"/>
      <c r="BZ37" s="629"/>
      <c r="CA37" s="629"/>
      <c r="CB37" s="672"/>
      <c r="CD37" s="662" t="s">
        <v>330</v>
      </c>
      <c r="CE37" s="663"/>
      <c r="CF37" s="663"/>
      <c r="CG37" s="663"/>
      <c r="CH37" s="663"/>
      <c r="CI37" s="663"/>
      <c r="CJ37" s="663"/>
      <c r="CK37" s="663"/>
      <c r="CL37" s="663"/>
      <c r="CM37" s="663"/>
      <c r="CN37" s="663"/>
      <c r="CO37" s="663"/>
      <c r="CP37" s="663"/>
      <c r="CQ37" s="664"/>
      <c r="CR37" s="628">
        <v>510357</v>
      </c>
      <c r="CS37" s="639"/>
      <c r="CT37" s="639"/>
      <c r="CU37" s="639"/>
      <c r="CV37" s="639"/>
      <c r="CW37" s="639"/>
      <c r="CX37" s="639"/>
      <c r="CY37" s="640"/>
      <c r="CZ37" s="631">
        <v>6.9</v>
      </c>
      <c r="DA37" s="641"/>
      <c r="DB37" s="641"/>
      <c r="DC37" s="642"/>
      <c r="DD37" s="634">
        <v>510314</v>
      </c>
      <c r="DE37" s="639"/>
      <c r="DF37" s="639"/>
      <c r="DG37" s="639"/>
      <c r="DH37" s="639"/>
      <c r="DI37" s="639"/>
      <c r="DJ37" s="639"/>
      <c r="DK37" s="640"/>
      <c r="DL37" s="634">
        <v>508463</v>
      </c>
      <c r="DM37" s="639"/>
      <c r="DN37" s="639"/>
      <c r="DO37" s="639"/>
      <c r="DP37" s="639"/>
      <c r="DQ37" s="639"/>
      <c r="DR37" s="639"/>
      <c r="DS37" s="639"/>
      <c r="DT37" s="639"/>
      <c r="DU37" s="639"/>
      <c r="DV37" s="640"/>
      <c r="DW37" s="631">
        <v>11.6</v>
      </c>
      <c r="DX37" s="641"/>
      <c r="DY37" s="641"/>
      <c r="DZ37" s="641"/>
      <c r="EA37" s="641"/>
      <c r="EB37" s="641"/>
      <c r="EC37" s="673"/>
    </row>
    <row r="38" spans="2:133" ht="11.25" customHeight="1" x14ac:dyDescent="0.15">
      <c r="B38" s="625" t="s">
        <v>331</v>
      </c>
      <c r="C38" s="626"/>
      <c r="D38" s="626"/>
      <c r="E38" s="626"/>
      <c r="F38" s="626"/>
      <c r="G38" s="626"/>
      <c r="H38" s="626"/>
      <c r="I38" s="626"/>
      <c r="J38" s="626"/>
      <c r="K38" s="626"/>
      <c r="L38" s="626"/>
      <c r="M38" s="626"/>
      <c r="N38" s="626"/>
      <c r="O38" s="626"/>
      <c r="P38" s="626"/>
      <c r="Q38" s="627"/>
      <c r="R38" s="628">
        <v>424202</v>
      </c>
      <c r="S38" s="629"/>
      <c r="T38" s="629"/>
      <c r="U38" s="629"/>
      <c r="V38" s="629"/>
      <c r="W38" s="629"/>
      <c r="X38" s="629"/>
      <c r="Y38" s="630"/>
      <c r="Z38" s="655">
        <v>5.3</v>
      </c>
      <c r="AA38" s="655"/>
      <c r="AB38" s="655"/>
      <c r="AC38" s="655"/>
      <c r="AD38" s="656" t="s">
        <v>127</v>
      </c>
      <c r="AE38" s="656"/>
      <c r="AF38" s="656"/>
      <c r="AG38" s="656"/>
      <c r="AH38" s="656"/>
      <c r="AI38" s="656"/>
      <c r="AJ38" s="656"/>
      <c r="AK38" s="656"/>
      <c r="AL38" s="631" t="s">
        <v>127</v>
      </c>
      <c r="AM38" s="632"/>
      <c r="AN38" s="632"/>
      <c r="AO38" s="657"/>
      <c r="AQ38" s="668" t="s">
        <v>332</v>
      </c>
      <c r="AR38" s="669"/>
      <c r="AS38" s="669"/>
      <c r="AT38" s="669"/>
      <c r="AU38" s="669"/>
      <c r="AV38" s="669"/>
      <c r="AW38" s="669"/>
      <c r="AX38" s="669"/>
      <c r="AY38" s="670"/>
      <c r="AZ38" s="628" t="s">
        <v>240</v>
      </c>
      <c r="BA38" s="629"/>
      <c r="BB38" s="629"/>
      <c r="BC38" s="629"/>
      <c r="BD38" s="639"/>
      <c r="BE38" s="639"/>
      <c r="BF38" s="671"/>
      <c r="BG38" s="662" t="s">
        <v>333</v>
      </c>
      <c r="BH38" s="663"/>
      <c r="BI38" s="663"/>
      <c r="BJ38" s="663"/>
      <c r="BK38" s="663"/>
      <c r="BL38" s="663"/>
      <c r="BM38" s="663"/>
      <c r="BN38" s="663"/>
      <c r="BO38" s="663"/>
      <c r="BP38" s="663"/>
      <c r="BQ38" s="663"/>
      <c r="BR38" s="663"/>
      <c r="BS38" s="663"/>
      <c r="BT38" s="663"/>
      <c r="BU38" s="664"/>
      <c r="BV38" s="628">
        <v>1961</v>
      </c>
      <c r="BW38" s="629"/>
      <c r="BX38" s="629"/>
      <c r="BY38" s="629"/>
      <c r="BZ38" s="629"/>
      <c r="CA38" s="629"/>
      <c r="CB38" s="672"/>
      <c r="CD38" s="662" t="s">
        <v>334</v>
      </c>
      <c r="CE38" s="663"/>
      <c r="CF38" s="663"/>
      <c r="CG38" s="663"/>
      <c r="CH38" s="663"/>
      <c r="CI38" s="663"/>
      <c r="CJ38" s="663"/>
      <c r="CK38" s="663"/>
      <c r="CL38" s="663"/>
      <c r="CM38" s="663"/>
      <c r="CN38" s="663"/>
      <c r="CO38" s="663"/>
      <c r="CP38" s="663"/>
      <c r="CQ38" s="664"/>
      <c r="CR38" s="628">
        <v>984074</v>
      </c>
      <c r="CS38" s="629"/>
      <c r="CT38" s="629"/>
      <c r="CU38" s="629"/>
      <c r="CV38" s="629"/>
      <c r="CW38" s="629"/>
      <c r="CX38" s="629"/>
      <c r="CY38" s="630"/>
      <c r="CZ38" s="631">
        <v>13.4</v>
      </c>
      <c r="DA38" s="641"/>
      <c r="DB38" s="641"/>
      <c r="DC38" s="642"/>
      <c r="DD38" s="634">
        <v>860455</v>
      </c>
      <c r="DE38" s="629"/>
      <c r="DF38" s="629"/>
      <c r="DG38" s="629"/>
      <c r="DH38" s="629"/>
      <c r="DI38" s="629"/>
      <c r="DJ38" s="629"/>
      <c r="DK38" s="630"/>
      <c r="DL38" s="634">
        <v>743052</v>
      </c>
      <c r="DM38" s="629"/>
      <c r="DN38" s="629"/>
      <c r="DO38" s="629"/>
      <c r="DP38" s="629"/>
      <c r="DQ38" s="629"/>
      <c r="DR38" s="629"/>
      <c r="DS38" s="629"/>
      <c r="DT38" s="629"/>
      <c r="DU38" s="629"/>
      <c r="DV38" s="630"/>
      <c r="DW38" s="631">
        <v>17</v>
      </c>
      <c r="DX38" s="641"/>
      <c r="DY38" s="641"/>
      <c r="DZ38" s="641"/>
      <c r="EA38" s="641"/>
      <c r="EB38" s="641"/>
      <c r="EC38" s="673"/>
    </row>
    <row r="39" spans="2:133" ht="11.25" customHeight="1" x14ac:dyDescent="0.15">
      <c r="B39" s="625" t="s">
        <v>335</v>
      </c>
      <c r="C39" s="626"/>
      <c r="D39" s="626"/>
      <c r="E39" s="626"/>
      <c r="F39" s="626"/>
      <c r="G39" s="626"/>
      <c r="H39" s="626"/>
      <c r="I39" s="626"/>
      <c r="J39" s="626"/>
      <c r="K39" s="626"/>
      <c r="L39" s="626"/>
      <c r="M39" s="626"/>
      <c r="N39" s="626"/>
      <c r="O39" s="626"/>
      <c r="P39" s="626"/>
      <c r="Q39" s="627"/>
      <c r="R39" s="628">
        <v>50423</v>
      </c>
      <c r="S39" s="629"/>
      <c r="T39" s="629"/>
      <c r="U39" s="629"/>
      <c r="V39" s="629"/>
      <c r="W39" s="629"/>
      <c r="X39" s="629"/>
      <c r="Y39" s="630"/>
      <c r="Z39" s="655">
        <v>0.6</v>
      </c>
      <c r="AA39" s="655"/>
      <c r="AB39" s="655"/>
      <c r="AC39" s="655"/>
      <c r="AD39" s="656">
        <v>18929</v>
      </c>
      <c r="AE39" s="656"/>
      <c r="AF39" s="656"/>
      <c r="AG39" s="656"/>
      <c r="AH39" s="656"/>
      <c r="AI39" s="656"/>
      <c r="AJ39" s="656"/>
      <c r="AK39" s="656"/>
      <c r="AL39" s="631">
        <v>0.4</v>
      </c>
      <c r="AM39" s="632"/>
      <c r="AN39" s="632"/>
      <c r="AO39" s="657"/>
      <c r="AQ39" s="668" t="s">
        <v>336</v>
      </c>
      <c r="AR39" s="669"/>
      <c r="AS39" s="669"/>
      <c r="AT39" s="669"/>
      <c r="AU39" s="669"/>
      <c r="AV39" s="669"/>
      <c r="AW39" s="669"/>
      <c r="AX39" s="669"/>
      <c r="AY39" s="670"/>
      <c r="AZ39" s="628" t="s">
        <v>127</v>
      </c>
      <c r="BA39" s="629"/>
      <c r="BB39" s="629"/>
      <c r="BC39" s="629"/>
      <c r="BD39" s="639"/>
      <c r="BE39" s="639"/>
      <c r="BF39" s="671"/>
      <c r="BG39" s="662" t="s">
        <v>337</v>
      </c>
      <c r="BH39" s="663"/>
      <c r="BI39" s="663"/>
      <c r="BJ39" s="663"/>
      <c r="BK39" s="663"/>
      <c r="BL39" s="663"/>
      <c r="BM39" s="663"/>
      <c r="BN39" s="663"/>
      <c r="BO39" s="663"/>
      <c r="BP39" s="663"/>
      <c r="BQ39" s="663"/>
      <c r="BR39" s="663"/>
      <c r="BS39" s="663"/>
      <c r="BT39" s="663"/>
      <c r="BU39" s="664"/>
      <c r="BV39" s="628">
        <v>3686</v>
      </c>
      <c r="BW39" s="629"/>
      <c r="BX39" s="629"/>
      <c r="BY39" s="629"/>
      <c r="BZ39" s="629"/>
      <c r="CA39" s="629"/>
      <c r="CB39" s="672"/>
      <c r="CD39" s="662" t="s">
        <v>338</v>
      </c>
      <c r="CE39" s="663"/>
      <c r="CF39" s="663"/>
      <c r="CG39" s="663"/>
      <c r="CH39" s="663"/>
      <c r="CI39" s="663"/>
      <c r="CJ39" s="663"/>
      <c r="CK39" s="663"/>
      <c r="CL39" s="663"/>
      <c r="CM39" s="663"/>
      <c r="CN39" s="663"/>
      <c r="CO39" s="663"/>
      <c r="CP39" s="663"/>
      <c r="CQ39" s="664"/>
      <c r="CR39" s="628">
        <v>469350</v>
      </c>
      <c r="CS39" s="639"/>
      <c r="CT39" s="639"/>
      <c r="CU39" s="639"/>
      <c r="CV39" s="639"/>
      <c r="CW39" s="639"/>
      <c r="CX39" s="639"/>
      <c r="CY39" s="640"/>
      <c r="CZ39" s="631">
        <v>6.4</v>
      </c>
      <c r="DA39" s="641"/>
      <c r="DB39" s="641"/>
      <c r="DC39" s="642"/>
      <c r="DD39" s="634">
        <v>214178</v>
      </c>
      <c r="DE39" s="639"/>
      <c r="DF39" s="639"/>
      <c r="DG39" s="639"/>
      <c r="DH39" s="639"/>
      <c r="DI39" s="639"/>
      <c r="DJ39" s="639"/>
      <c r="DK39" s="640"/>
      <c r="DL39" s="634" t="s">
        <v>127</v>
      </c>
      <c r="DM39" s="639"/>
      <c r="DN39" s="639"/>
      <c r="DO39" s="639"/>
      <c r="DP39" s="639"/>
      <c r="DQ39" s="639"/>
      <c r="DR39" s="639"/>
      <c r="DS39" s="639"/>
      <c r="DT39" s="639"/>
      <c r="DU39" s="639"/>
      <c r="DV39" s="640"/>
      <c r="DW39" s="631" t="s">
        <v>127</v>
      </c>
      <c r="DX39" s="641"/>
      <c r="DY39" s="641"/>
      <c r="DZ39" s="641"/>
      <c r="EA39" s="641"/>
      <c r="EB39" s="641"/>
      <c r="EC39" s="673"/>
    </row>
    <row r="40" spans="2:133" ht="11.25" customHeight="1" x14ac:dyDescent="0.15">
      <c r="B40" s="625" t="s">
        <v>339</v>
      </c>
      <c r="C40" s="626"/>
      <c r="D40" s="626"/>
      <c r="E40" s="626"/>
      <c r="F40" s="626"/>
      <c r="G40" s="626"/>
      <c r="H40" s="626"/>
      <c r="I40" s="626"/>
      <c r="J40" s="626"/>
      <c r="K40" s="626"/>
      <c r="L40" s="626"/>
      <c r="M40" s="626"/>
      <c r="N40" s="626"/>
      <c r="O40" s="626"/>
      <c r="P40" s="626"/>
      <c r="Q40" s="627"/>
      <c r="R40" s="628">
        <v>368225</v>
      </c>
      <c r="S40" s="629"/>
      <c r="T40" s="629"/>
      <c r="U40" s="629"/>
      <c r="V40" s="629"/>
      <c r="W40" s="629"/>
      <c r="X40" s="629"/>
      <c r="Y40" s="630"/>
      <c r="Z40" s="655">
        <v>4.5999999999999996</v>
      </c>
      <c r="AA40" s="655"/>
      <c r="AB40" s="655"/>
      <c r="AC40" s="655"/>
      <c r="AD40" s="656" t="s">
        <v>127</v>
      </c>
      <c r="AE40" s="656"/>
      <c r="AF40" s="656"/>
      <c r="AG40" s="656"/>
      <c r="AH40" s="656"/>
      <c r="AI40" s="656"/>
      <c r="AJ40" s="656"/>
      <c r="AK40" s="656"/>
      <c r="AL40" s="631" t="s">
        <v>127</v>
      </c>
      <c r="AM40" s="632"/>
      <c r="AN40" s="632"/>
      <c r="AO40" s="657"/>
      <c r="AQ40" s="668" t="s">
        <v>340</v>
      </c>
      <c r="AR40" s="669"/>
      <c r="AS40" s="669"/>
      <c r="AT40" s="669"/>
      <c r="AU40" s="669"/>
      <c r="AV40" s="669"/>
      <c r="AW40" s="669"/>
      <c r="AX40" s="669"/>
      <c r="AY40" s="670"/>
      <c r="AZ40" s="628" t="s">
        <v>240</v>
      </c>
      <c r="BA40" s="629"/>
      <c r="BB40" s="629"/>
      <c r="BC40" s="629"/>
      <c r="BD40" s="639"/>
      <c r="BE40" s="639"/>
      <c r="BF40" s="671"/>
      <c r="BG40" s="674" t="s">
        <v>341</v>
      </c>
      <c r="BH40" s="675"/>
      <c r="BI40" s="675"/>
      <c r="BJ40" s="675"/>
      <c r="BK40" s="675"/>
      <c r="BL40" s="222"/>
      <c r="BM40" s="663" t="s">
        <v>342</v>
      </c>
      <c r="BN40" s="663"/>
      <c r="BO40" s="663"/>
      <c r="BP40" s="663"/>
      <c r="BQ40" s="663"/>
      <c r="BR40" s="663"/>
      <c r="BS40" s="663"/>
      <c r="BT40" s="663"/>
      <c r="BU40" s="664"/>
      <c r="BV40" s="628">
        <v>109</v>
      </c>
      <c r="BW40" s="629"/>
      <c r="BX40" s="629"/>
      <c r="BY40" s="629"/>
      <c r="BZ40" s="629"/>
      <c r="CA40" s="629"/>
      <c r="CB40" s="672"/>
      <c r="CD40" s="662" t="s">
        <v>343</v>
      </c>
      <c r="CE40" s="663"/>
      <c r="CF40" s="663"/>
      <c r="CG40" s="663"/>
      <c r="CH40" s="663"/>
      <c r="CI40" s="663"/>
      <c r="CJ40" s="663"/>
      <c r="CK40" s="663"/>
      <c r="CL40" s="663"/>
      <c r="CM40" s="663"/>
      <c r="CN40" s="663"/>
      <c r="CO40" s="663"/>
      <c r="CP40" s="663"/>
      <c r="CQ40" s="664"/>
      <c r="CR40" s="628">
        <v>150</v>
      </c>
      <c r="CS40" s="629"/>
      <c r="CT40" s="629"/>
      <c r="CU40" s="629"/>
      <c r="CV40" s="629"/>
      <c r="CW40" s="629"/>
      <c r="CX40" s="629"/>
      <c r="CY40" s="630"/>
      <c r="CZ40" s="631">
        <v>0</v>
      </c>
      <c r="DA40" s="641"/>
      <c r="DB40" s="641"/>
      <c r="DC40" s="642"/>
      <c r="DD40" s="634" t="s">
        <v>127</v>
      </c>
      <c r="DE40" s="629"/>
      <c r="DF40" s="629"/>
      <c r="DG40" s="629"/>
      <c r="DH40" s="629"/>
      <c r="DI40" s="629"/>
      <c r="DJ40" s="629"/>
      <c r="DK40" s="630"/>
      <c r="DL40" s="634" t="s">
        <v>127</v>
      </c>
      <c r="DM40" s="629"/>
      <c r="DN40" s="629"/>
      <c r="DO40" s="629"/>
      <c r="DP40" s="629"/>
      <c r="DQ40" s="629"/>
      <c r="DR40" s="629"/>
      <c r="DS40" s="629"/>
      <c r="DT40" s="629"/>
      <c r="DU40" s="629"/>
      <c r="DV40" s="630"/>
      <c r="DW40" s="631" t="s">
        <v>127</v>
      </c>
      <c r="DX40" s="641"/>
      <c r="DY40" s="641"/>
      <c r="DZ40" s="641"/>
      <c r="EA40" s="641"/>
      <c r="EB40" s="641"/>
      <c r="EC40" s="673"/>
    </row>
    <row r="41" spans="2:133" ht="11.25" customHeight="1" x14ac:dyDescent="0.15">
      <c r="B41" s="625" t="s">
        <v>344</v>
      </c>
      <c r="C41" s="626"/>
      <c r="D41" s="626"/>
      <c r="E41" s="626"/>
      <c r="F41" s="626"/>
      <c r="G41" s="626"/>
      <c r="H41" s="626"/>
      <c r="I41" s="626"/>
      <c r="J41" s="626"/>
      <c r="K41" s="626"/>
      <c r="L41" s="626"/>
      <c r="M41" s="626"/>
      <c r="N41" s="626"/>
      <c r="O41" s="626"/>
      <c r="P41" s="626"/>
      <c r="Q41" s="627"/>
      <c r="R41" s="628" t="s">
        <v>135</v>
      </c>
      <c r="S41" s="629"/>
      <c r="T41" s="629"/>
      <c r="U41" s="629"/>
      <c r="V41" s="629"/>
      <c r="W41" s="629"/>
      <c r="X41" s="629"/>
      <c r="Y41" s="630"/>
      <c r="Z41" s="655" t="s">
        <v>127</v>
      </c>
      <c r="AA41" s="655"/>
      <c r="AB41" s="655"/>
      <c r="AC41" s="655"/>
      <c r="AD41" s="656" t="s">
        <v>127</v>
      </c>
      <c r="AE41" s="656"/>
      <c r="AF41" s="656"/>
      <c r="AG41" s="656"/>
      <c r="AH41" s="656"/>
      <c r="AI41" s="656"/>
      <c r="AJ41" s="656"/>
      <c r="AK41" s="656"/>
      <c r="AL41" s="631" t="s">
        <v>135</v>
      </c>
      <c r="AM41" s="632"/>
      <c r="AN41" s="632"/>
      <c r="AO41" s="657"/>
      <c r="AQ41" s="668" t="s">
        <v>345</v>
      </c>
      <c r="AR41" s="669"/>
      <c r="AS41" s="669"/>
      <c r="AT41" s="669"/>
      <c r="AU41" s="669"/>
      <c r="AV41" s="669"/>
      <c r="AW41" s="669"/>
      <c r="AX41" s="669"/>
      <c r="AY41" s="670"/>
      <c r="AZ41" s="628">
        <v>144899</v>
      </c>
      <c r="BA41" s="629"/>
      <c r="BB41" s="629"/>
      <c r="BC41" s="629"/>
      <c r="BD41" s="639"/>
      <c r="BE41" s="639"/>
      <c r="BF41" s="671"/>
      <c r="BG41" s="674"/>
      <c r="BH41" s="675"/>
      <c r="BI41" s="675"/>
      <c r="BJ41" s="675"/>
      <c r="BK41" s="675"/>
      <c r="BL41" s="222"/>
      <c r="BM41" s="663" t="s">
        <v>346</v>
      </c>
      <c r="BN41" s="663"/>
      <c r="BO41" s="663"/>
      <c r="BP41" s="663"/>
      <c r="BQ41" s="663"/>
      <c r="BR41" s="663"/>
      <c r="BS41" s="663"/>
      <c r="BT41" s="663"/>
      <c r="BU41" s="664"/>
      <c r="BV41" s="628" t="s">
        <v>127</v>
      </c>
      <c r="BW41" s="629"/>
      <c r="BX41" s="629"/>
      <c r="BY41" s="629"/>
      <c r="BZ41" s="629"/>
      <c r="CA41" s="629"/>
      <c r="CB41" s="672"/>
      <c r="CD41" s="662" t="s">
        <v>347</v>
      </c>
      <c r="CE41" s="663"/>
      <c r="CF41" s="663"/>
      <c r="CG41" s="663"/>
      <c r="CH41" s="663"/>
      <c r="CI41" s="663"/>
      <c r="CJ41" s="663"/>
      <c r="CK41" s="663"/>
      <c r="CL41" s="663"/>
      <c r="CM41" s="663"/>
      <c r="CN41" s="663"/>
      <c r="CO41" s="663"/>
      <c r="CP41" s="663"/>
      <c r="CQ41" s="664"/>
      <c r="CR41" s="628" t="s">
        <v>240</v>
      </c>
      <c r="CS41" s="639"/>
      <c r="CT41" s="639"/>
      <c r="CU41" s="639"/>
      <c r="CV41" s="639"/>
      <c r="CW41" s="639"/>
      <c r="CX41" s="639"/>
      <c r="CY41" s="640"/>
      <c r="CZ41" s="631" t="s">
        <v>127</v>
      </c>
      <c r="DA41" s="641"/>
      <c r="DB41" s="641"/>
      <c r="DC41" s="642"/>
      <c r="DD41" s="634" t="s">
        <v>127</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348</v>
      </c>
      <c r="C42" s="626"/>
      <c r="D42" s="626"/>
      <c r="E42" s="626"/>
      <c r="F42" s="626"/>
      <c r="G42" s="626"/>
      <c r="H42" s="626"/>
      <c r="I42" s="626"/>
      <c r="J42" s="626"/>
      <c r="K42" s="626"/>
      <c r="L42" s="626"/>
      <c r="M42" s="626"/>
      <c r="N42" s="626"/>
      <c r="O42" s="626"/>
      <c r="P42" s="626"/>
      <c r="Q42" s="627"/>
      <c r="R42" s="628" t="s">
        <v>127</v>
      </c>
      <c r="S42" s="629"/>
      <c r="T42" s="629"/>
      <c r="U42" s="629"/>
      <c r="V42" s="629"/>
      <c r="W42" s="629"/>
      <c r="X42" s="629"/>
      <c r="Y42" s="630"/>
      <c r="Z42" s="655" t="s">
        <v>127</v>
      </c>
      <c r="AA42" s="655"/>
      <c r="AB42" s="655"/>
      <c r="AC42" s="655"/>
      <c r="AD42" s="656" t="s">
        <v>240</v>
      </c>
      <c r="AE42" s="656"/>
      <c r="AF42" s="656"/>
      <c r="AG42" s="656"/>
      <c r="AH42" s="656"/>
      <c r="AI42" s="656"/>
      <c r="AJ42" s="656"/>
      <c r="AK42" s="656"/>
      <c r="AL42" s="631" t="s">
        <v>240</v>
      </c>
      <c r="AM42" s="632"/>
      <c r="AN42" s="632"/>
      <c r="AO42" s="657"/>
      <c r="AQ42" s="665" t="s">
        <v>349</v>
      </c>
      <c r="AR42" s="666"/>
      <c r="AS42" s="666"/>
      <c r="AT42" s="666"/>
      <c r="AU42" s="666"/>
      <c r="AV42" s="666"/>
      <c r="AW42" s="666"/>
      <c r="AX42" s="666"/>
      <c r="AY42" s="667"/>
      <c r="AZ42" s="608">
        <v>510636</v>
      </c>
      <c r="BA42" s="643"/>
      <c r="BB42" s="643"/>
      <c r="BC42" s="643"/>
      <c r="BD42" s="609"/>
      <c r="BE42" s="609"/>
      <c r="BF42" s="658"/>
      <c r="BG42" s="676"/>
      <c r="BH42" s="677"/>
      <c r="BI42" s="677"/>
      <c r="BJ42" s="677"/>
      <c r="BK42" s="677"/>
      <c r="BL42" s="223"/>
      <c r="BM42" s="659" t="s">
        <v>350</v>
      </c>
      <c r="BN42" s="659"/>
      <c r="BO42" s="659"/>
      <c r="BP42" s="659"/>
      <c r="BQ42" s="659"/>
      <c r="BR42" s="659"/>
      <c r="BS42" s="659"/>
      <c r="BT42" s="659"/>
      <c r="BU42" s="660"/>
      <c r="BV42" s="608">
        <v>341</v>
      </c>
      <c r="BW42" s="643"/>
      <c r="BX42" s="643"/>
      <c r="BY42" s="643"/>
      <c r="BZ42" s="643"/>
      <c r="CA42" s="643"/>
      <c r="CB42" s="661"/>
      <c r="CD42" s="625" t="s">
        <v>351</v>
      </c>
      <c r="CE42" s="626"/>
      <c r="CF42" s="626"/>
      <c r="CG42" s="626"/>
      <c r="CH42" s="626"/>
      <c r="CI42" s="626"/>
      <c r="CJ42" s="626"/>
      <c r="CK42" s="626"/>
      <c r="CL42" s="626"/>
      <c r="CM42" s="626"/>
      <c r="CN42" s="626"/>
      <c r="CO42" s="626"/>
      <c r="CP42" s="626"/>
      <c r="CQ42" s="627"/>
      <c r="CR42" s="628">
        <v>561753</v>
      </c>
      <c r="CS42" s="639"/>
      <c r="CT42" s="639"/>
      <c r="CU42" s="639"/>
      <c r="CV42" s="639"/>
      <c r="CW42" s="639"/>
      <c r="CX42" s="639"/>
      <c r="CY42" s="640"/>
      <c r="CZ42" s="631">
        <v>7.6</v>
      </c>
      <c r="DA42" s="641"/>
      <c r="DB42" s="641"/>
      <c r="DC42" s="642"/>
      <c r="DD42" s="634">
        <v>155050</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352</v>
      </c>
      <c r="C43" s="626"/>
      <c r="D43" s="626"/>
      <c r="E43" s="626"/>
      <c r="F43" s="626"/>
      <c r="G43" s="626"/>
      <c r="H43" s="626"/>
      <c r="I43" s="626"/>
      <c r="J43" s="626"/>
      <c r="K43" s="626"/>
      <c r="L43" s="626"/>
      <c r="M43" s="626"/>
      <c r="N43" s="626"/>
      <c r="O43" s="626"/>
      <c r="P43" s="626"/>
      <c r="Q43" s="627"/>
      <c r="R43" s="628">
        <v>117725</v>
      </c>
      <c r="S43" s="629"/>
      <c r="T43" s="629"/>
      <c r="U43" s="629"/>
      <c r="V43" s="629"/>
      <c r="W43" s="629"/>
      <c r="X43" s="629"/>
      <c r="Y43" s="630"/>
      <c r="Z43" s="655">
        <v>1.5</v>
      </c>
      <c r="AA43" s="655"/>
      <c r="AB43" s="655"/>
      <c r="AC43" s="655"/>
      <c r="AD43" s="656" t="s">
        <v>127</v>
      </c>
      <c r="AE43" s="656"/>
      <c r="AF43" s="656"/>
      <c r="AG43" s="656"/>
      <c r="AH43" s="656"/>
      <c r="AI43" s="656"/>
      <c r="AJ43" s="656"/>
      <c r="AK43" s="656"/>
      <c r="AL43" s="631" t="s">
        <v>135</v>
      </c>
      <c r="AM43" s="632"/>
      <c r="AN43" s="632"/>
      <c r="AO43" s="657"/>
      <c r="BV43" s="224"/>
      <c r="BW43" s="224"/>
      <c r="BX43" s="224"/>
      <c r="BY43" s="224"/>
      <c r="BZ43" s="224"/>
      <c r="CA43" s="224"/>
      <c r="CB43" s="224"/>
      <c r="CD43" s="625" t="s">
        <v>353</v>
      </c>
      <c r="CE43" s="626"/>
      <c r="CF43" s="626"/>
      <c r="CG43" s="626"/>
      <c r="CH43" s="626"/>
      <c r="CI43" s="626"/>
      <c r="CJ43" s="626"/>
      <c r="CK43" s="626"/>
      <c r="CL43" s="626"/>
      <c r="CM43" s="626"/>
      <c r="CN43" s="626"/>
      <c r="CO43" s="626"/>
      <c r="CP43" s="626"/>
      <c r="CQ43" s="627"/>
      <c r="CR43" s="628">
        <v>52802</v>
      </c>
      <c r="CS43" s="639"/>
      <c r="CT43" s="639"/>
      <c r="CU43" s="639"/>
      <c r="CV43" s="639"/>
      <c r="CW43" s="639"/>
      <c r="CX43" s="639"/>
      <c r="CY43" s="640"/>
      <c r="CZ43" s="631">
        <v>0.7</v>
      </c>
      <c r="DA43" s="641"/>
      <c r="DB43" s="641"/>
      <c r="DC43" s="642"/>
      <c r="DD43" s="634">
        <v>52802</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354</v>
      </c>
      <c r="C44" s="606"/>
      <c r="D44" s="606"/>
      <c r="E44" s="606"/>
      <c r="F44" s="606"/>
      <c r="G44" s="606"/>
      <c r="H44" s="606"/>
      <c r="I44" s="606"/>
      <c r="J44" s="606"/>
      <c r="K44" s="606"/>
      <c r="L44" s="606"/>
      <c r="M44" s="606"/>
      <c r="N44" s="606"/>
      <c r="O44" s="606"/>
      <c r="P44" s="606"/>
      <c r="Q44" s="607"/>
      <c r="R44" s="608">
        <v>8047123</v>
      </c>
      <c r="S44" s="643"/>
      <c r="T44" s="643"/>
      <c r="U44" s="643"/>
      <c r="V44" s="643"/>
      <c r="W44" s="643"/>
      <c r="X44" s="643"/>
      <c r="Y44" s="644"/>
      <c r="Z44" s="645">
        <v>100</v>
      </c>
      <c r="AA44" s="645"/>
      <c r="AB44" s="645"/>
      <c r="AC44" s="645"/>
      <c r="AD44" s="646">
        <v>4259422</v>
      </c>
      <c r="AE44" s="646"/>
      <c r="AF44" s="646"/>
      <c r="AG44" s="646"/>
      <c r="AH44" s="646"/>
      <c r="AI44" s="646"/>
      <c r="AJ44" s="646"/>
      <c r="AK44" s="646"/>
      <c r="AL44" s="611">
        <v>100</v>
      </c>
      <c r="AM44" s="647"/>
      <c r="AN44" s="647"/>
      <c r="AO44" s="648"/>
      <c r="CD44" s="649" t="s">
        <v>300</v>
      </c>
      <c r="CE44" s="650"/>
      <c r="CF44" s="625" t="s">
        <v>355</v>
      </c>
      <c r="CG44" s="626"/>
      <c r="CH44" s="626"/>
      <c r="CI44" s="626"/>
      <c r="CJ44" s="626"/>
      <c r="CK44" s="626"/>
      <c r="CL44" s="626"/>
      <c r="CM44" s="626"/>
      <c r="CN44" s="626"/>
      <c r="CO44" s="626"/>
      <c r="CP44" s="626"/>
      <c r="CQ44" s="627"/>
      <c r="CR44" s="628">
        <v>561753</v>
      </c>
      <c r="CS44" s="629"/>
      <c r="CT44" s="629"/>
      <c r="CU44" s="629"/>
      <c r="CV44" s="629"/>
      <c r="CW44" s="629"/>
      <c r="CX44" s="629"/>
      <c r="CY44" s="630"/>
      <c r="CZ44" s="631">
        <v>7.6</v>
      </c>
      <c r="DA44" s="632"/>
      <c r="DB44" s="632"/>
      <c r="DC44" s="633"/>
      <c r="DD44" s="634">
        <v>155050</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356</v>
      </c>
      <c r="CG45" s="626"/>
      <c r="CH45" s="626"/>
      <c r="CI45" s="626"/>
      <c r="CJ45" s="626"/>
      <c r="CK45" s="626"/>
      <c r="CL45" s="626"/>
      <c r="CM45" s="626"/>
      <c r="CN45" s="626"/>
      <c r="CO45" s="626"/>
      <c r="CP45" s="626"/>
      <c r="CQ45" s="627"/>
      <c r="CR45" s="628">
        <v>271831</v>
      </c>
      <c r="CS45" s="639"/>
      <c r="CT45" s="639"/>
      <c r="CU45" s="639"/>
      <c r="CV45" s="639"/>
      <c r="CW45" s="639"/>
      <c r="CX45" s="639"/>
      <c r="CY45" s="640"/>
      <c r="CZ45" s="631">
        <v>3.7</v>
      </c>
      <c r="DA45" s="641"/>
      <c r="DB45" s="641"/>
      <c r="DC45" s="642"/>
      <c r="DD45" s="634">
        <v>12102</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6" t="s">
        <v>357</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358</v>
      </c>
      <c r="CG46" s="626"/>
      <c r="CH46" s="626"/>
      <c r="CI46" s="626"/>
      <c r="CJ46" s="626"/>
      <c r="CK46" s="626"/>
      <c r="CL46" s="626"/>
      <c r="CM46" s="626"/>
      <c r="CN46" s="626"/>
      <c r="CO46" s="626"/>
      <c r="CP46" s="626"/>
      <c r="CQ46" s="627"/>
      <c r="CR46" s="628">
        <v>202937</v>
      </c>
      <c r="CS46" s="629"/>
      <c r="CT46" s="629"/>
      <c r="CU46" s="629"/>
      <c r="CV46" s="629"/>
      <c r="CW46" s="629"/>
      <c r="CX46" s="629"/>
      <c r="CY46" s="630"/>
      <c r="CZ46" s="631">
        <v>2.8</v>
      </c>
      <c r="DA46" s="632"/>
      <c r="DB46" s="632"/>
      <c r="DC46" s="633"/>
      <c r="DD46" s="634">
        <v>135513</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359</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360</v>
      </c>
      <c r="CG47" s="626"/>
      <c r="CH47" s="626"/>
      <c r="CI47" s="626"/>
      <c r="CJ47" s="626"/>
      <c r="CK47" s="626"/>
      <c r="CL47" s="626"/>
      <c r="CM47" s="626"/>
      <c r="CN47" s="626"/>
      <c r="CO47" s="626"/>
      <c r="CP47" s="626"/>
      <c r="CQ47" s="627"/>
      <c r="CR47" s="628" t="s">
        <v>240</v>
      </c>
      <c r="CS47" s="639"/>
      <c r="CT47" s="639"/>
      <c r="CU47" s="639"/>
      <c r="CV47" s="639"/>
      <c r="CW47" s="639"/>
      <c r="CX47" s="639"/>
      <c r="CY47" s="640"/>
      <c r="CZ47" s="631" t="s">
        <v>240</v>
      </c>
      <c r="DA47" s="641"/>
      <c r="DB47" s="641"/>
      <c r="DC47" s="642"/>
      <c r="DD47" s="634" t="s">
        <v>240</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361</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362</v>
      </c>
      <c r="CG48" s="626"/>
      <c r="CH48" s="626"/>
      <c r="CI48" s="626"/>
      <c r="CJ48" s="626"/>
      <c r="CK48" s="626"/>
      <c r="CL48" s="626"/>
      <c r="CM48" s="626"/>
      <c r="CN48" s="626"/>
      <c r="CO48" s="626"/>
      <c r="CP48" s="626"/>
      <c r="CQ48" s="627"/>
      <c r="CR48" s="628" t="s">
        <v>240</v>
      </c>
      <c r="CS48" s="629"/>
      <c r="CT48" s="629"/>
      <c r="CU48" s="629"/>
      <c r="CV48" s="629"/>
      <c r="CW48" s="629"/>
      <c r="CX48" s="629"/>
      <c r="CY48" s="630"/>
      <c r="CZ48" s="631" t="s">
        <v>135</v>
      </c>
      <c r="DA48" s="632"/>
      <c r="DB48" s="632"/>
      <c r="DC48" s="633"/>
      <c r="DD48" s="634" t="s">
        <v>240</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363</v>
      </c>
      <c r="CE49" s="606"/>
      <c r="CF49" s="606"/>
      <c r="CG49" s="606"/>
      <c r="CH49" s="606"/>
      <c r="CI49" s="606"/>
      <c r="CJ49" s="606"/>
      <c r="CK49" s="606"/>
      <c r="CL49" s="606"/>
      <c r="CM49" s="606"/>
      <c r="CN49" s="606"/>
      <c r="CO49" s="606"/>
      <c r="CP49" s="606"/>
      <c r="CQ49" s="607"/>
      <c r="CR49" s="608">
        <v>7346109</v>
      </c>
      <c r="CS49" s="609"/>
      <c r="CT49" s="609"/>
      <c r="CU49" s="609"/>
      <c r="CV49" s="609"/>
      <c r="CW49" s="609"/>
      <c r="CX49" s="609"/>
      <c r="CY49" s="610"/>
      <c r="CZ49" s="611">
        <v>100</v>
      </c>
      <c r="DA49" s="612"/>
      <c r="DB49" s="612"/>
      <c r="DC49" s="613"/>
      <c r="DD49" s="614">
        <v>4903920</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qf5ziKFZabSewvG75G50k4eKFm7OJV8vOVBVm22L0O8imBygfNuV2+Nb5LSBmF/v5TbxrfUTnWXmCpEbWNwTOw==" saltValue="WZxIz7B4ubLG8dtvEVpxN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0" zoomScaleNormal="50"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34" t="s">
        <v>364</v>
      </c>
      <c r="B2" s="1134"/>
      <c r="C2" s="1134"/>
      <c r="D2" s="1134"/>
      <c r="E2" s="1134"/>
      <c r="F2" s="1134"/>
      <c r="G2" s="1134"/>
      <c r="H2" s="1134"/>
      <c r="I2" s="1134"/>
      <c r="J2" s="1134"/>
      <c r="K2" s="1134"/>
      <c r="L2" s="1134"/>
      <c r="M2" s="1134"/>
      <c r="N2" s="1134"/>
      <c r="O2" s="1134"/>
      <c r="P2" s="1134"/>
      <c r="Q2" s="1134"/>
      <c r="R2" s="1134"/>
      <c r="S2" s="1134"/>
      <c r="T2" s="1134"/>
      <c r="U2" s="1134"/>
      <c r="V2" s="1134"/>
      <c r="W2" s="1134"/>
      <c r="X2" s="1134"/>
      <c r="Y2" s="1134"/>
      <c r="Z2" s="1134"/>
      <c r="AA2" s="1134"/>
      <c r="AB2" s="1134"/>
      <c r="AC2" s="1134"/>
      <c r="AD2" s="1134"/>
      <c r="AE2" s="1134"/>
      <c r="AF2" s="1134"/>
      <c r="AG2" s="1134"/>
      <c r="AH2" s="1134"/>
      <c r="AI2" s="1134"/>
      <c r="AJ2" s="1134"/>
      <c r="AK2" s="1134"/>
      <c r="AL2" s="1134"/>
      <c r="AM2" s="1134"/>
      <c r="AN2" s="1134"/>
      <c r="AO2" s="1134"/>
      <c r="AP2" s="1134"/>
      <c r="AQ2" s="1134"/>
      <c r="AR2" s="1134"/>
      <c r="AS2" s="1134"/>
      <c r="AT2" s="1134"/>
      <c r="AU2" s="1134"/>
      <c r="AV2" s="1134"/>
      <c r="AW2" s="1134"/>
      <c r="AX2" s="1134"/>
      <c r="AY2" s="1134"/>
      <c r="AZ2" s="1134"/>
      <c r="BA2" s="1134"/>
      <c r="BB2" s="1134"/>
      <c r="BC2" s="1134"/>
      <c r="BD2" s="1134"/>
      <c r="BE2" s="1134"/>
      <c r="BF2" s="1134"/>
      <c r="BG2" s="1134"/>
      <c r="BH2" s="1134"/>
      <c r="BI2" s="113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35" t="s">
        <v>365</v>
      </c>
      <c r="DK2" s="1136"/>
      <c r="DL2" s="1136"/>
      <c r="DM2" s="1136"/>
      <c r="DN2" s="1136"/>
      <c r="DO2" s="1137"/>
      <c r="DP2" s="231"/>
      <c r="DQ2" s="1135" t="s">
        <v>366</v>
      </c>
      <c r="DR2" s="1136"/>
      <c r="DS2" s="1136"/>
      <c r="DT2" s="1136"/>
      <c r="DU2" s="1136"/>
      <c r="DV2" s="1136"/>
      <c r="DW2" s="1136"/>
      <c r="DX2" s="1136"/>
      <c r="DY2" s="1136"/>
      <c r="DZ2" s="1137"/>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87" t="s">
        <v>367</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368</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15">
      <c r="A5" s="1023" t="s">
        <v>369</v>
      </c>
      <c r="B5" s="1024"/>
      <c r="C5" s="1024"/>
      <c r="D5" s="1024"/>
      <c r="E5" s="1024"/>
      <c r="F5" s="1024"/>
      <c r="G5" s="1024"/>
      <c r="H5" s="1024"/>
      <c r="I5" s="1024"/>
      <c r="J5" s="1024"/>
      <c r="K5" s="1024"/>
      <c r="L5" s="1024"/>
      <c r="M5" s="1024"/>
      <c r="N5" s="1024"/>
      <c r="O5" s="1024"/>
      <c r="P5" s="1025"/>
      <c r="Q5" s="1029" t="s">
        <v>370</v>
      </c>
      <c r="R5" s="1030"/>
      <c r="S5" s="1030"/>
      <c r="T5" s="1030"/>
      <c r="U5" s="1031"/>
      <c r="V5" s="1029" t="s">
        <v>371</v>
      </c>
      <c r="W5" s="1030"/>
      <c r="X5" s="1030"/>
      <c r="Y5" s="1030"/>
      <c r="Z5" s="1031"/>
      <c r="AA5" s="1029" t="s">
        <v>372</v>
      </c>
      <c r="AB5" s="1030"/>
      <c r="AC5" s="1030"/>
      <c r="AD5" s="1030"/>
      <c r="AE5" s="1030"/>
      <c r="AF5" s="1138" t="s">
        <v>373</v>
      </c>
      <c r="AG5" s="1030"/>
      <c r="AH5" s="1030"/>
      <c r="AI5" s="1030"/>
      <c r="AJ5" s="1043"/>
      <c r="AK5" s="1030" t="s">
        <v>374</v>
      </c>
      <c r="AL5" s="1030"/>
      <c r="AM5" s="1030"/>
      <c r="AN5" s="1030"/>
      <c r="AO5" s="1031"/>
      <c r="AP5" s="1029" t="s">
        <v>375</v>
      </c>
      <c r="AQ5" s="1030"/>
      <c r="AR5" s="1030"/>
      <c r="AS5" s="1030"/>
      <c r="AT5" s="1031"/>
      <c r="AU5" s="1029" t="s">
        <v>376</v>
      </c>
      <c r="AV5" s="1030"/>
      <c r="AW5" s="1030"/>
      <c r="AX5" s="1030"/>
      <c r="AY5" s="1043"/>
      <c r="AZ5" s="235"/>
      <c r="BA5" s="235"/>
      <c r="BB5" s="235"/>
      <c r="BC5" s="235"/>
      <c r="BD5" s="235"/>
      <c r="BE5" s="236"/>
      <c r="BF5" s="236"/>
      <c r="BG5" s="236"/>
      <c r="BH5" s="236"/>
      <c r="BI5" s="236"/>
      <c r="BJ5" s="236"/>
      <c r="BK5" s="236"/>
      <c r="BL5" s="236"/>
      <c r="BM5" s="236"/>
      <c r="BN5" s="236"/>
      <c r="BO5" s="236"/>
      <c r="BP5" s="236"/>
      <c r="BQ5" s="1023" t="s">
        <v>377</v>
      </c>
      <c r="BR5" s="1024"/>
      <c r="BS5" s="1024"/>
      <c r="BT5" s="1024"/>
      <c r="BU5" s="1024"/>
      <c r="BV5" s="1024"/>
      <c r="BW5" s="1024"/>
      <c r="BX5" s="1024"/>
      <c r="BY5" s="1024"/>
      <c r="BZ5" s="1024"/>
      <c r="CA5" s="1024"/>
      <c r="CB5" s="1024"/>
      <c r="CC5" s="1024"/>
      <c r="CD5" s="1024"/>
      <c r="CE5" s="1024"/>
      <c r="CF5" s="1024"/>
      <c r="CG5" s="1025"/>
      <c r="CH5" s="1029" t="s">
        <v>378</v>
      </c>
      <c r="CI5" s="1030"/>
      <c r="CJ5" s="1030"/>
      <c r="CK5" s="1030"/>
      <c r="CL5" s="1031"/>
      <c r="CM5" s="1029" t="s">
        <v>379</v>
      </c>
      <c r="CN5" s="1030"/>
      <c r="CO5" s="1030"/>
      <c r="CP5" s="1030"/>
      <c r="CQ5" s="1031"/>
      <c r="CR5" s="1029" t="s">
        <v>380</v>
      </c>
      <c r="CS5" s="1030"/>
      <c r="CT5" s="1030"/>
      <c r="CU5" s="1030"/>
      <c r="CV5" s="1031"/>
      <c r="CW5" s="1029" t="s">
        <v>381</v>
      </c>
      <c r="CX5" s="1030"/>
      <c r="CY5" s="1030"/>
      <c r="CZ5" s="1030"/>
      <c r="DA5" s="1031"/>
      <c r="DB5" s="1029" t="s">
        <v>382</v>
      </c>
      <c r="DC5" s="1030"/>
      <c r="DD5" s="1030"/>
      <c r="DE5" s="1030"/>
      <c r="DF5" s="1031"/>
      <c r="DG5" s="1128" t="s">
        <v>383</v>
      </c>
      <c r="DH5" s="1129"/>
      <c r="DI5" s="1129"/>
      <c r="DJ5" s="1129"/>
      <c r="DK5" s="1130"/>
      <c r="DL5" s="1128" t="s">
        <v>384</v>
      </c>
      <c r="DM5" s="1129"/>
      <c r="DN5" s="1129"/>
      <c r="DO5" s="1129"/>
      <c r="DP5" s="1130"/>
      <c r="DQ5" s="1029" t="s">
        <v>385</v>
      </c>
      <c r="DR5" s="1030"/>
      <c r="DS5" s="1030"/>
      <c r="DT5" s="1030"/>
      <c r="DU5" s="1031"/>
      <c r="DV5" s="1029" t="s">
        <v>376</v>
      </c>
      <c r="DW5" s="1030"/>
      <c r="DX5" s="1030"/>
      <c r="DY5" s="1030"/>
      <c r="DZ5" s="1043"/>
      <c r="EA5" s="237"/>
    </row>
    <row r="6" spans="1:131" s="238"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39"/>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31"/>
      <c r="DH6" s="1132"/>
      <c r="DI6" s="1132"/>
      <c r="DJ6" s="1132"/>
      <c r="DK6" s="1133"/>
      <c r="DL6" s="1131"/>
      <c r="DM6" s="1132"/>
      <c r="DN6" s="1132"/>
      <c r="DO6" s="1132"/>
      <c r="DP6" s="1133"/>
      <c r="DQ6" s="1032"/>
      <c r="DR6" s="1033"/>
      <c r="DS6" s="1033"/>
      <c r="DT6" s="1033"/>
      <c r="DU6" s="1034"/>
      <c r="DV6" s="1032"/>
      <c r="DW6" s="1033"/>
      <c r="DX6" s="1033"/>
      <c r="DY6" s="1033"/>
      <c r="DZ6" s="1044"/>
      <c r="EA6" s="237"/>
    </row>
    <row r="7" spans="1:131" s="238" customFormat="1" ht="26.25" customHeight="1" thickTop="1" x14ac:dyDescent="0.15">
      <c r="A7" s="239">
        <v>1</v>
      </c>
      <c r="B7" s="1075" t="s">
        <v>386</v>
      </c>
      <c r="C7" s="1076"/>
      <c r="D7" s="1076"/>
      <c r="E7" s="1076"/>
      <c r="F7" s="1076"/>
      <c r="G7" s="1076"/>
      <c r="H7" s="1076"/>
      <c r="I7" s="1076"/>
      <c r="J7" s="1076"/>
      <c r="K7" s="1076"/>
      <c r="L7" s="1076"/>
      <c r="M7" s="1076"/>
      <c r="N7" s="1076"/>
      <c r="O7" s="1076"/>
      <c r="P7" s="1077"/>
      <c r="Q7" s="1115">
        <v>8047</v>
      </c>
      <c r="R7" s="1116"/>
      <c r="S7" s="1116"/>
      <c r="T7" s="1116"/>
      <c r="U7" s="1116"/>
      <c r="V7" s="1116">
        <v>7346</v>
      </c>
      <c r="W7" s="1116"/>
      <c r="X7" s="1116"/>
      <c r="Y7" s="1116"/>
      <c r="Z7" s="1116"/>
      <c r="AA7" s="1116">
        <v>701</v>
      </c>
      <c r="AB7" s="1116"/>
      <c r="AC7" s="1116"/>
      <c r="AD7" s="1116"/>
      <c r="AE7" s="1117"/>
      <c r="AF7" s="1118">
        <v>671</v>
      </c>
      <c r="AG7" s="1119"/>
      <c r="AH7" s="1119"/>
      <c r="AI7" s="1119"/>
      <c r="AJ7" s="1120"/>
      <c r="AK7" s="1121">
        <v>11</v>
      </c>
      <c r="AL7" s="1122"/>
      <c r="AM7" s="1122"/>
      <c r="AN7" s="1122"/>
      <c r="AO7" s="1122"/>
      <c r="AP7" s="1122">
        <v>6745</v>
      </c>
      <c r="AQ7" s="1122"/>
      <c r="AR7" s="1122"/>
      <c r="AS7" s="1122"/>
      <c r="AT7" s="1122"/>
      <c r="AU7" s="1123"/>
      <c r="AV7" s="1123"/>
      <c r="AW7" s="1123"/>
      <c r="AX7" s="1123"/>
      <c r="AY7" s="1124"/>
      <c r="AZ7" s="235"/>
      <c r="BA7" s="235"/>
      <c r="BB7" s="235"/>
      <c r="BC7" s="235"/>
      <c r="BD7" s="235"/>
      <c r="BE7" s="236"/>
      <c r="BF7" s="236"/>
      <c r="BG7" s="236"/>
      <c r="BH7" s="236"/>
      <c r="BI7" s="236"/>
      <c r="BJ7" s="236"/>
      <c r="BK7" s="236"/>
      <c r="BL7" s="236"/>
      <c r="BM7" s="236"/>
      <c r="BN7" s="236"/>
      <c r="BO7" s="236"/>
      <c r="BP7" s="236"/>
      <c r="BQ7" s="239">
        <v>1</v>
      </c>
      <c r="BR7" s="240"/>
      <c r="BS7" s="1125" t="s">
        <v>567</v>
      </c>
      <c r="BT7" s="1126"/>
      <c r="BU7" s="1126"/>
      <c r="BV7" s="1126"/>
      <c r="BW7" s="1126"/>
      <c r="BX7" s="1126"/>
      <c r="BY7" s="1126"/>
      <c r="BZ7" s="1126"/>
      <c r="CA7" s="1126"/>
      <c r="CB7" s="1126"/>
      <c r="CC7" s="1126"/>
      <c r="CD7" s="1126"/>
      <c r="CE7" s="1126"/>
      <c r="CF7" s="1126"/>
      <c r="CG7" s="1127"/>
      <c r="CH7" s="1112">
        <v>0</v>
      </c>
      <c r="CI7" s="1113"/>
      <c r="CJ7" s="1113"/>
      <c r="CK7" s="1113"/>
      <c r="CL7" s="1114"/>
      <c r="CM7" s="1112">
        <v>20</v>
      </c>
      <c r="CN7" s="1113"/>
      <c r="CO7" s="1113"/>
      <c r="CP7" s="1113"/>
      <c r="CQ7" s="1114"/>
      <c r="CR7" s="1112">
        <v>5</v>
      </c>
      <c r="CS7" s="1113"/>
      <c r="CT7" s="1113"/>
      <c r="CU7" s="1113"/>
      <c r="CV7" s="1114"/>
      <c r="CW7" s="1112" t="s">
        <v>569</v>
      </c>
      <c r="CX7" s="1113"/>
      <c r="CY7" s="1113"/>
      <c r="CZ7" s="1113"/>
      <c r="DA7" s="1114"/>
      <c r="DB7" s="1112" t="s">
        <v>503</v>
      </c>
      <c r="DC7" s="1113"/>
      <c r="DD7" s="1113"/>
      <c r="DE7" s="1113"/>
      <c r="DF7" s="1114"/>
      <c r="DG7" s="1112" t="s">
        <v>503</v>
      </c>
      <c r="DH7" s="1113"/>
      <c r="DI7" s="1113"/>
      <c r="DJ7" s="1113"/>
      <c r="DK7" s="1114"/>
      <c r="DL7" s="1112" t="s">
        <v>503</v>
      </c>
      <c r="DM7" s="1113"/>
      <c r="DN7" s="1113"/>
      <c r="DO7" s="1113"/>
      <c r="DP7" s="1114"/>
      <c r="DQ7" s="1112" t="s">
        <v>503</v>
      </c>
      <c r="DR7" s="1113"/>
      <c r="DS7" s="1113"/>
      <c r="DT7" s="1113"/>
      <c r="DU7" s="1114"/>
      <c r="DV7" s="1125"/>
      <c r="DW7" s="1126"/>
      <c r="DX7" s="1126"/>
      <c r="DY7" s="1126"/>
      <c r="DZ7" s="1140"/>
      <c r="EA7" s="237"/>
    </row>
    <row r="8" spans="1:131" s="238" customFormat="1" ht="26.25" customHeight="1" x14ac:dyDescent="0.15">
      <c r="A8" s="241">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t="s">
        <v>568</v>
      </c>
      <c r="BT8" s="1021"/>
      <c r="BU8" s="1021"/>
      <c r="BV8" s="1021"/>
      <c r="BW8" s="1021"/>
      <c r="BX8" s="1021"/>
      <c r="BY8" s="1021"/>
      <c r="BZ8" s="1021"/>
      <c r="CA8" s="1021"/>
      <c r="CB8" s="1021"/>
      <c r="CC8" s="1021"/>
      <c r="CD8" s="1021"/>
      <c r="CE8" s="1021"/>
      <c r="CF8" s="1021"/>
      <c r="CG8" s="1042"/>
      <c r="CH8" s="1017">
        <v>-12</v>
      </c>
      <c r="CI8" s="1018"/>
      <c r="CJ8" s="1018"/>
      <c r="CK8" s="1018"/>
      <c r="CL8" s="1019"/>
      <c r="CM8" s="1017">
        <v>43</v>
      </c>
      <c r="CN8" s="1018"/>
      <c r="CO8" s="1018"/>
      <c r="CP8" s="1018"/>
      <c r="CQ8" s="1019"/>
      <c r="CR8" s="1017">
        <v>15</v>
      </c>
      <c r="CS8" s="1018"/>
      <c r="CT8" s="1018"/>
      <c r="CU8" s="1018"/>
      <c r="CV8" s="1019"/>
      <c r="CW8" s="1017" t="s">
        <v>503</v>
      </c>
      <c r="CX8" s="1018"/>
      <c r="CY8" s="1018"/>
      <c r="CZ8" s="1018"/>
      <c r="DA8" s="1019"/>
      <c r="DB8" s="1017" t="s">
        <v>503</v>
      </c>
      <c r="DC8" s="1018"/>
      <c r="DD8" s="1018"/>
      <c r="DE8" s="1018"/>
      <c r="DF8" s="1019"/>
      <c r="DG8" s="1017" t="s">
        <v>503</v>
      </c>
      <c r="DH8" s="1018"/>
      <c r="DI8" s="1018"/>
      <c r="DJ8" s="1018"/>
      <c r="DK8" s="1019"/>
      <c r="DL8" s="1017" t="s">
        <v>503</v>
      </c>
      <c r="DM8" s="1018"/>
      <c r="DN8" s="1018"/>
      <c r="DO8" s="1018"/>
      <c r="DP8" s="1019"/>
      <c r="DQ8" s="1017" t="s">
        <v>503</v>
      </c>
      <c r="DR8" s="1018"/>
      <c r="DS8" s="1018"/>
      <c r="DT8" s="1018"/>
      <c r="DU8" s="1019"/>
      <c r="DV8" s="1020"/>
      <c r="DW8" s="1021"/>
      <c r="DX8" s="1021"/>
      <c r="DY8" s="1021"/>
      <c r="DZ8" s="1022"/>
      <c r="EA8" s="237"/>
    </row>
    <row r="9" spans="1:131" s="238" customFormat="1" ht="26.25" customHeight="1" x14ac:dyDescent="0.15">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7"/>
    </row>
    <row r="10" spans="1:131" s="238" customFormat="1" ht="26.25" customHeight="1" x14ac:dyDescent="0.15">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7"/>
    </row>
    <row r="11" spans="1:131" s="238" customFormat="1" ht="26.25" customHeight="1" x14ac:dyDescent="0.15">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x14ac:dyDescent="0.15">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15">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15">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15">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15">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15">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15">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15">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15">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15">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387</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
      <c r="A23" s="243" t="s">
        <v>388</v>
      </c>
      <c r="B23" s="965" t="s">
        <v>389</v>
      </c>
      <c r="C23" s="966"/>
      <c r="D23" s="966"/>
      <c r="E23" s="966"/>
      <c r="F23" s="966"/>
      <c r="G23" s="966"/>
      <c r="H23" s="966"/>
      <c r="I23" s="966"/>
      <c r="J23" s="966"/>
      <c r="K23" s="966"/>
      <c r="L23" s="966"/>
      <c r="M23" s="966"/>
      <c r="N23" s="966"/>
      <c r="O23" s="966"/>
      <c r="P23" s="976"/>
      <c r="Q23" s="1095"/>
      <c r="R23" s="1089"/>
      <c r="S23" s="1089"/>
      <c r="T23" s="1089"/>
      <c r="U23" s="1089"/>
      <c r="V23" s="1089"/>
      <c r="W23" s="1089"/>
      <c r="X23" s="1089"/>
      <c r="Y23" s="1089"/>
      <c r="Z23" s="1089"/>
      <c r="AA23" s="1089"/>
      <c r="AB23" s="1089"/>
      <c r="AC23" s="1089"/>
      <c r="AD23" s="1089"/>
      <c r="AE23" s="1096"/>
      <c r="AF23" s="1097">
        <v>671</v>
      </c>
      <c r="AG23" s="1089"/>
      <c r="AH23" s="1089"/>
      <c r="AI23" s="1089"/>
      <c r="AJ23" s="1098"/>
      <c r="AK23" s="1099"/>
      <c r="AL23" s="1100"/>
      <c r="AM23" s="1100"/>
      <c r="AN23" s="1100"/>
      <c r="AO23" s="1100"/>
      <c r="AP23" s="1089"/>
      <c r="AQ23" s="1089"/>
      <c r="AR23" s="1089"/>
      <c r="AS23" s="1089"/>
      <c r="AT23" s="1089"/>
      <c r="AU23" s="1090"/>
      <c r="AV23" s="1090"/>
      <c r="AW23" s="1090"/>
      <c r="AX23" s="1090"/>
      <c r="AY23" s="1091"/>
      <c r="AZ23" s="1092" t="s">
        <v>390</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15">
      <c r="A24" s="1088" t="s">
        <v>391</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
      <c r="A25" s="1087" t="s">
        <v>392</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15">
      <c r="A26" s="1023" t="s">
        <v>369</v>
      </c>
      <c r="B26" s="1024"/>
      <c r="C26" s="1024"/>
      <c r="D26" s="1024"/>
      <c r="E26" s="1024"/>
      <c r="F26" s="1024"/>
      <c r="G26" s="1024"/>
      <c r="H26" s="1024"/>
      <c r="I26" s="1024"/>
      <c r="J26" s="1024"/>
      <c r="K26" s="1024"/>
      <c r="L26" s="1024"/>
      <c r="M26" s="1024"/>
      <c r="N26" s="1024"/>
      <c r="O26" s="1024"/>
      <c r="P26" s="1025"/>
      <c r="Q26" s="1029" t="s">
        <v>393</v>
      </c>
      <c r="R26" s="1030"/>
      <c r="S26" s="1030"/>
      <c r="T26" s="1030"/>
      <c r="U26" s="1031"/>
      <c r="V26" s="1029" t="s">
        <v>394</v>
      </c>
      <c r="W26" s="1030"/>
      <c r="X26" s="1030"/>
      <c r="Y26" s="1030"/>
      <c r="Z26" s="1031"/>
      <c r="AA26" s="1029" t="s">
        <v>395</v>
      </c>
      <c r="AB26" s="1030"/>
      <c r="AC26" s="1030"/>
      <c r="AD26" s="1030"/>
      <c r="AE26" s="1030"/>
      <c r="AF26" s="1083" t="s">
        <v>396</v>
      </c>
      <c r="AG26" s="1036"/>
      <c r="AH26" s="1036"/>
      <c r="AI26" s="1036"/>
      <c r="AJ26" s="1084"/>
      <c r="AK26" s="1030" t="s">
        <v>397</v>
      </c>
      <c r="AL26" s="1030"/>
      <c r="AM26" s="1030"/>
      <c r="AN26" s="1030"/>
      <c r="AO26" s="1031"/>
      <c r="AP26" s="1029" t="s">
        <v>398</v>
      </c>
      <c r="AQ26" s="1030"/>
      <c r="AR26" s="1030"/>
      <c r="AS26" s="1030"/>
      <c r="AT26" s="1031"/>
      <c r="AU26" s="1029" t="s">
        <v>399</v>
      </c>
      <c r="AV26" s="1030"/>
      <c r="AW26" s="1030"/>
      <c r="AX26" s="1030"/>
      <c r="AY26" s="1031"/>
      <c r="AZ26" s="1029" t="s">
        <v>400</v>
      </c>
      <c r="BA26" s="1030"/>
      <c r="BB26" s="1030"/>
      <c r="BC26" s="1030"/>
      <c r="BD26" s="1031"/>
      <c r="BE26" s="1029" t="s">
        <v>376</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15">
      <c r="A28" s="245">
        <v>1</v>
      </c>
      <c r="B28" s="1075" t="s">
        <v>401</v>
      </c>
      <c r="C28" s="1076"/>
      <c r="D28" s="1076"/>
      <c r="E28" s="1076"/>
      <c r="F28" s="1076"/>
      <c r="G28" s="1076"/>
      <c r="H28" s="1076"/>
      <c r="I28" s="1076"/>
      <c r="J28" s="1076"/>
      <c r="K28" s="1076"/>
      <c r="L28" s="1076"/>
      <c r="M28" s="1076"/>
      <c r="N28" s="1076"/>
      <c r="O28" s="1076"/>
      <c r="P28" s="1077"/>
      <c r="Q28" s="1078">
        <v>2154</v>
      </c>
      <c r="R28" s="1079"/>
      <c r="S28" s="1079"/>
      <c r="T28" s="1079"/>
      <c r="U28" s="1079"/>
      <c r="V28" s="1079">
        <v>1796</v>
      </c>
      <c r="W28" s="1079"/>
      <c r="X28" s="1079"/>
      <c r="Y28" s="1079"/>
      <c r="Z28" s="1079"/>
      <c r="AA28" s="1079">
        <v>358</v>
      </c>
      <c r="AB28" s="1079"/>
      <c r="AC28" s="1079"/>
      <c r="AD28" s="1079"/>
      <c r="AE28" s="1080"/>
      <c r="AF28" s="1081">
        <v>358</v>
      </c>
      <c r="AG28" s="1079"/>
      <c r="AH28" s="1079"/>
      <c r="AI28" s="1079"/>
      <c r="AJ28" s="1082"/>
      <c r="AK28" s="1070">
        <v>119</v>
      </c>
      <c r="AL28" s="1071"/>
      <c r="AM28" s="1071"/>
      <c r="AN28" s="1071"/>
      <c r="AO28" s="1071"/>
      <c r="AP28" s="1071" t="s">
        <v>503</v>
      </c>
      <c r="AQ28" s="1071"/>
      <c r="AR28" s="1071"/>
      <c r="AS28" s="1071"/>
      <c r="AT28" s="1071"/>
      <c r="AU28" s="1071" t="s">
        <v>503</v>
      </c>
      <c r="AV28" s="1071"/>
      <c r="AW28" s="1071"/>
      <c r="AX28" s="1071"/>
      <c r="AY28" s="1071"/>
      <c r="AZ28" s="1072" t="s">
        <v>503</v>
      </c>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15">
      <c r="A29" s="245">
        <v>2</v>
      </c>
      <c r="B29" s="1058" t="s">
        <v>402</v>
      </c>
      <c r="C29" s="1059"/>
      <c r="D29" s="1059"/>
      <c r="E29" s="1059"/>
      <c r="F29" s="1059"/>
      <c r="G29" s="1059"/>
      <c r="H29" s="1059"/>
      <c r="I29" s="1059"/>
      <c r="J29" s="1059"/>
      <c r="K29" s="1059"/>
      <c r="L29" s="1059"/>
      <c r="M29" s="1059"/>
      <c r="N29" s="1059"/>
      <c r="O29" s="1059"/>
      <c r="P29" s="1060"/>
      <c r="Q29" s="1066">
        <v>1818</v>
      </c>
      <c r="R29" s="1067"/>
      <c r="S29" s="1067"/>
      <c r="T29" s="1067"/>
      <c r="U29" s="1067"/>
      <c r="V29" s="1067">
        <v>1536</v>
      </c>
      <c r="W29" s="1067"/>
      <c r="X29" s="1067"/>
      <c r="Y29" s="1067"/>
      <c r="Z29" s="1067"/>
      <c r="AA29" s="1067">
        <v>282</v>
      </c>
      <c r="AB29" s="1067"/>
      <c r="AC29" s="1067"/>
      <c r="AD29" s="1067"/>
      <c r="AE29" s="1068"/>
      <c r="AF29" s="1063">
        <v>282</v>
      </c>
      <c r="AG29" s="1064"/>
      <c r="AH29" s="1064"/>
      <c r="AI29" s="1064"/>
      <c r="AJ29" s="1065"/>
      <c r="AK29" s="1008">
        <v>234</v>
      </c>
      <c r="AL29" s="999"/>
      <c r="AM29" s="999"/>
      <c r="AN29" s="999"/>
      <c r="AO29" s="999"/>
      <c r="AP29" s="999" t="s">
        <v>503</v>
      </c>
      <c r="AQ29" s="999"/>
      <c r="AR29" s="999"/>
      <c r="AS29" s="999"/>
      <c r="AT29" s="999"/>
      <c r="AU29" s="999" t="s">
        <v>503</v>
      </c>
      <c r="AV29" s="999"/>
      <c r="AW29" s="999"/>
      <c r="AX29" s="999"/>
      <c r="AY29" s="999"/>
      <c r="AZ29" s="1069" t="s">
        <v>503</v>
      </c>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15">
      <c r="A30" s="245">
        <v>3</v>
      </c>
      <c r="B30" s="1058" t="s">
        <v>403</v>
      </c>
      <c r="C30" s="1059"/>
      <c r="D30" s="1059"/>
      <c r="E30" s="1059"/>
      <c r="F30" s="1059"/>
      <c r="G30" s="1059"/>
      <c r="H30" s="1059"/>
      <c r="I30" s="1059"/>
      <c r="J30" s="1059"/>
      <c r="K30" s="1059"/>
      <c r="L30" s="1059"/>
      <c r="M30" s="1059"/>
      <c r="N30" s="1059"/>
      <c r="O30" s="1059"/>
      <c r="P30" s="1060"/>
      <c r="Q30" s="1066">
        <v>183</v>
      </c>
      <c r="R30" s="1067"/>
      <c r="S30" s="1067"/>
      <c r="T30" s="1067"/>
      <c r="U30" s="1067"/>
      <c r="V30" s="1067">
        <v>181</v>
      </c>
      <c r="W30" s="1067"/>
      <c r="X30" s="1067"/>
      <c r="Y30" s="1067"/>
      <c r="Z30" s="1067"/>
      <c r="AA30" s="1067">
        <v>2</v>
      </c>
      <c r="AB30" s="1067"/>
      <c r="AC30" s="1067"/>
      <c r="AD30" s="1067"/>
      <c r="AE30" s="1068"/>
      <c r="AF30" s="1063">
        <v>2</v>
      </c>
      <c r="AG30" s="1064"/>
      <c r="AH30" s="1064"/>
      <c r="AI30" s="1064"/>
      <c r="AJ30" s="1065"/>
      <c r="AK30" s="1008">
        <v>57</v>
      </c>
      <c r="AL30" s="999"/>
      <c r="AM30" s="999"/>
      <c r="AN30" s="999"/>
      <c r="AO30" s="999"/>
      <c r="AP30" s="999" t="s">
        <v>503</v>
      </c>
      <c r="AQ30" s="999"/>
      <c r="AR30" s="999"/>
      <c r="AS30" s="999"/>
      <c r="AT30" s="999"/>
      <c r="AU30" s="999" t="s">
        <v>503</v>
      </c>
      <c r="AV30" s="999"/>
      <c r="AW30" s="999"/>
      <c r="AX30" s="999"/>
      <c r="AY30" s="999"/>
      <c r="AZ30" s="1069" t="s">
        <v>503</v>
      </c>
      <c r="BA30" s="1069"/>
      <c r="BB30" s="1069"/>
      <c r="BC30" s="1069"/>
      <c r="BD30" s="1069"/>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15">
      <c r="A31" s="245">
        <v>4</v>
      </c>
      <c r="B31" s="1058" t="s">
        <v>404</v>
      </c>
      <c r="C31" s="1059"/>
      <c r="D31" s="1059"/>
      <c r="E31" s="1059"/>
      <c r="F31" s="1059"/>
      <c r="G31" s="1059"/>
      <c r="H31" s="1059"/>
      <c r="I31" s="1059"/>
      <c r="J31" s="1059"/>
      <c r="K31" s="1059"/>
      <c r="L31" s="1059"/>
      <c r="M31" s="1059"/>
      <c r="N31" s="1059"/>
      <c r="O31" s="1059"/>
      <c r="P31" s="1060"/>
      <c r="Q31" s="1066">
        <v>640</v>
      </c>
      <c r="R31" s="1067"/>
      <c r="S31" s="1067"/>
      <c r="T31" s="1067"/>
      <c r="U31" s="1067"/>
      <c r="V31" s="1067">
        <v>517</v>
      </c>
      <c r="W31" s="1067"/>
      <c r="X31" s="1067"/>
      <c r="Y31" s="1067"/>
      <c r="Z31" s="1067"/>
      <c r="AA31" s="1067">
        <v>123</v>
      </c>
      <c r="AB31" s="1067"/>
      <c r="AC31" s="1067"/>
      <c r="AD31" s="1067"/>
      <c r="AE31" s="1068"/>
      <c r="AF31" s="1063">
        <v>44</v>
      </c>
      <c r="AG31" s="1064"/>
      <c r="AH31" s="1064"/>
      <c r="AI31" s="1064"/>
      <c r="AJ31" s="1065"/>
      <c r="AK31" s="1008">
        <v>329</v>
      </c>
      <c r="AL31" s="999"/>
      <c r="AM31" s="999"/>
      <c r="AN31" s="999"/>
      <c r="AO31" s="999"/>
      <c r="AP31" s="999">
        <v>3231</v>
      </c>
      <c r="AQ31" s="999"/>
      <c r="AR31" s="999"/>
      <c r="AS31" s="999"/>
      <c r="AT31" s="999"/>
      <c r="AU31" s="999">
        <v>3173</v>
      </c>
      <c r="AV31" s="999"/>
      <c r="AW31" s="999"/>
      <c r="AX31" s="999"/>
      <c r="AY31" s="999"/>
      <c r="AZ31" s="1069" t="s">
        <v>503</v>
      </c>
      <c r="BA31" s="1069"/>
      <c r="BB31" s="1069"/>
      <c r="BC31" s="1069"/>
      <c r="BD31" s="1069"/>
      <c r="BE31" s="1000" t="s">
        <v>405</v>
      </c>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15">
      <c r="A32" s="245">
        <v>5</v>
      </c>
      <c r="B32" s="1058"/>
      <c r="C32" s="1059"/>
      <c r="D32" s="1059"/>
      <c r="E32" s="1059"/>
      <c r="F32" s="1059"/>
      <c r="G32" s="1059"/>
      <c r="H32" s="1059"/>
      <c r="I32" s="1059"/>
      <c r="J32" s="1059"/>
      <c r="K32" s="1059"/>
      <c r="L32" s="1059"/>
      <c r="M32" s="1059"/>
      <c r="N32" s="1059"/>
      <c r="O32" s="1059"/>
      <c r="P32" s="1060"/>
      <c r="Q32" s="1066"/>
      <c r="R32" s="1067"/>
      <c r="S32" s="1067"/>
      <c r="T32" s="1067"/>
      <c r="U32" s="1067"/>
      <c r="V32" s="1067"/>
      <c r="W32" s="1067"/>
      <c r="X32" s="1067"/>
      <c r="Y32" s="1067"/>
      <c r="Z32" s="1067"/>
      <c r="AA32" s="1067"/>
      <c r="AB32" s="1067"/>
      <c r="AC32" s="1067"/>
      <c r="AD32" s="1067"/>
      <c r="AE32" s="1068"/>
      <c r="AF32" s="1063"/>
      <c r="AG32" s="1064"/>
      <c r="AH32" s="1064"/>
      <c r="AI32" s="1064"/>
      <c r="AJ32" s="1065"/>
      <c r="AK32" s="1008"/>
      <c r="AL32" s="999"/>
      <c r="AM32" s="999"/>
      <c r="AN32" s="999"/>
      <c r="AO32" s="999"/>
      <c r="AP32" s="999"/>
      <c r="AQ32" s="999"/>
      <c r="AR32" s="999"/>
      <c r="AS32" s="999"/>
      <c r="AT32" s="999"/>
      <c r="AU32" s="999"/>
      <c r="AV32" s="999"/>
      <c r="AW32" s="999"/>
      <c r="AX32" s="999"/>
      <c r="AY32" s="999"/>
      <c r="AZ32" s="1069"/>
      <c r="BA32" s="1069"/>
      <c r="BB32" s="1069"/>
      <c r="BC32" s="1069"/>
      <c r="BD32" s="1069"/>
      <c r="BE32" s="1000"/>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15">
      <c r="A33" s="245">
        <v>6</v>
      </c>
      <c r="B33" s="1058"/>
      <c r="C33" s="1059"/>
      <c r="D33" s="1059"/>
      <c r="E33" s="1059"/>
      <c r="F33" s="1059"/>
      <c r="G33" s="1059"/>
      <c r="H33" s="1059"/>
      <c r="I33" s="1059"/>
      <c r="J33" s="1059"/>
      <c r="K33" s="1059"/>
      <c r="L33" s="1059"/>
      <c r="M33" s="1059"/>
      <c r="N33" s="1059"/>
      <c r="O33" s="1059"/>
      <c r="P33" s="1060"/>
      <c r="Q33" s="1066"/>
      <c r="R33" s="1067"/>
      <c r="S33" s="1067"/>
      <c r="T33" s="1067"/>
      <c r="U33" s="1067"/>
      <c r="V33" s="1067"/>
      <c r="W33" s="1067"/>
      <c r="X33" s="1067"/>
      <c r="Y33" s="1067"/>
      <c r="Z33" s="1067"/>
      <c r="AA33" s="1067"/>
      <c r="AB33" s="1067"/>
      <c r="AC33" s="1067"/>
      <c r="AD33" s="1067"/>
      <c r="AE33" s="1068"/>
      <c r="AF33" s="1063"/>
      <c r="AG33" s="1064"/>
      <c r="AH33" s="1064"/>
      <c r="AI33" s="1064"/>
      <c r="AJ33" s="1065"/>
      <c r="AK33" s="1008"/>
      <c r="AL33" s="999"/>
      <c r="AM33" s="999"/>
      <c r="AN33" s="999"/>
      <c r="AO33" s="999"/>
      <c r="AP33" s="999"/>
      <c r="AQ33" s="999"/>
      <c r="AR33" s="999"/>
      <c r="AS33" s="999"/>
      <c r="AT33" s="999"/>
      <c r="AU33" s="999"/>
      <c r="AV33" s="999"/>
      <c r="AW33" s="999"/>
      <c r="AX33" s="999"/>
      <c r="AY33" s="999"/>
      <c r="AZ33" s="1069"/>
      <c r="BA33" s="1069"/>
      <c r="BB33" s="1069"/>
      <c r="BC33" s="1069"/>
      <c r="BD33" s="1069"/>
      <c r="BE33" s="1000"/>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15">
      <c r="A34" s="245">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15">
      <c r="A35" s="245">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15">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15">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15">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15">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15">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15">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15">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15">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15">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15">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15">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15">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15">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15">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15">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15">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15">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15">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15">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15">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15">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15">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15">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15">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15">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15">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406</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
      <c r="A63" s="243" t="s">
        <v>388</v>
      </c>
      <c r="B63" s="965" t="s">
        <v>407</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686</v>
      </c>
      <c r="AG63" s="987"/>
      <c r="AH63" s="987"/>
      <c r="AI63" s="987"/>
      <c r="AJ63" s="1050"/>
      <c r="AK63" s="1051"/>
      <c r="AL63" s="991"/>
      <c r="AM63" s="991"/>
      <c r="AN63" s="991"/>
      <c r="AO63" s="991"/>
      <c r="AP63" s="987"/>
      <c r="AQ63" s="987"/>
      <c r="AR63" s="987"/>
      <c r="AS63" s="987"/>
      <c r="AT63" s="987"/>
      <c r="AU63" s="987"/>
      <c r="AV63" s="987"/>
      <c r="AW63" s="987"/>
      <c r="AX63" s="987"/>
      <c r="AY63" s="987"/>
      <c r="AZ63" s="1045"/>
      <c r="BA63" s="1045"/>
      <c r="BB63" s="1045"/>
      <c r="BC63" s="1045"/>
      <c r="BD63" s="1045"/>
      <c r="BE63" s="988"/>
      <c r="BF63" s="988"/>
      <c r="BG63" s="988"/>
      <c r="BH63" s="988"/>
      <c r="BI63" s="989"/>
      <c r="BJ63" s="1046" t="s">
        <v>127</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
      <c r="A65" s="235" t="s">
        <v>408</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15">
      <c r="A66" s="1023" t="s">
        <v>409</v>
      </c>
      <c r="B66" s="1024"/>
      <c r="C66" s="1024"/>
      <c r="D66" s="1024"/>
      <c r="E66" s="1024"/>
      <c r="F66" s="1024"/>
      <c r="G66" s="1024"/>
      <c r="H66" s="1024"/>
      <c r="I66" s="1024"/>
      <c r="J66" s="1024"/>
      <c r="K66" s="1024"/>
      <c r="L66" s="1024"/>
      <c r="M66" s="1024"/>
      <c r="N66" s="1024"/>
      <c r="O66" s="1024"/>
      <c r="P66" s="1025"/>
      <c r="Q66" s="1029" t="s">
        <v>393</v>
      </c>
      <c r="R66" s="1030"/>
      <c r="S66" s="1030"/>
      <c r="T66" s="1030"/>
      <c r="U66" s="1031"/>
      <c r="V66" s="1029" t="s">
        <v>394</v>
      </c>
      <c r="W66" s="1030"/>
      <c r="X66" s="1030"/>
      <c r="Y66" s="1030"/>
      <c r="Z66" s="1031"/>
      <c r="AA66" s="1029" t="s">
        <v>410</v>
      </c>
      <c r="AB66" s="1030"/>
      <c r="AC66" s="1030"/>
      <c r="AD66" s="1030"/>
      <c r="AE66" s="1031"/>
      <c r="AF66" s="1035" t="s">
        <v>396</v>
      </c>
      <c r="AG66" s="1036"/>
      <c r="AH66" s="1036"/>
      <c r="AI66" s="1036"/>
      <c r="AJ66" s="1037"/>
      <c r="AK66" s="1029" t="s">
        <v>411</v>
      </c>
      <c r="AL66" s="1024"/>
      <c r="AM66" s="1024"/>
      <c r="AN66" s="1024"/>
      <c r="AO66" s="1025"/>
      <c r="AP66" s="1029" t="s">
        <v>398</v>
      </c>
      <c r="AQ66" s="1030"/>
      <c r="AR66" s="1030"/>
      <c r="AS66" s="1030"/>
      <c r="AT66" s="1031"/>
      <c r="AU66" s="1029" t="s">
        <v>412</v>
      </c>
      <c r="AV66" s="1030"/>
      <c r="AW66" s="1030"/>
      <c r="AX66" s="1030"/>
      <c r="AY66" s="1031"/>
      <c r="AZ66" s="1029" t="s">
        <v>376</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15">
      <c r="A68" s="239">
        <v>1</v>
      </c>
      <c r="B68" s="1013" t="s">
        <v>573</v>
      </c>
      <c r="C68" s="1014"/>
      <c r="D68" s="1014"/>
      <c r="E68" s="1014"/>
      <c r="F68" s="1014"/>
      <c r="G68" s="1014"/>
      <c r="H68" s="1014"/>
      <c r="I68" s="1014"/>
      <c r="J68" s="1014"/>
      <c r="K68" s="1014"/>
      <c r="L68" s="1014"/>
      <c r="M68" s="1014"/>
      <c r="N68" s="1014"/>
      <c r="O68" s="1014"/>
      <c r="P68" s="1015"/>
      <c r="Q68" s="1016">
        <v>8355</v>
      </c>
      <c r="R68" s="1010"/>
      <c r="S68" s="1010"/>
      <c r="T68" s="1010"/>
      <c r="U68" s="1010"/>
      <c r="V68" s="1010">
        <v>7209</v>
      </c>
      <c r="W68" s="1010"/>
      <c r="X68" s="1010"/>
      <c r="Y68" s="1010"/>
      <c r="Z68" s="1010"/>
      <c r="AA68" s="1010">
        <v>1146</v>
      </c>
      <c r="AB68" s="1010"/>
      <c r="AC68" s="1010"/>
      <c r="AD68" s="1010"/>
      <c r="AE68" s="1010"/>
      <c r="AF68" s="1010">
        <v>1146</v>
      </c>
      <c r="AG68" s="1010"/>
      <c r="AH68" s="1010"/>
      <c r="AI68" s="1010"/>
      <c r="AJ68" s="1010"/>
      <c r="AK68" s="1010">
        <v>13</v>
      </c>
      <c r="AL68" s="1010"/>
      <c r="AM68" s="1010"/>
      <c r="AN68" s="1010"/>
      <c r="AO68" s="1010"/>
      <c r="AP68" s="1010" t="s">
        <v>574</v>
      </c>
      <c r="AQ68" s="1010"/>
      <c r="AR68" s="1010"/>
      <c r="AS68" s="1010"/>
      <c r="AT68" s="1010"/>
      <c r="AU68" s="1010"/>
      <c r="AV68" s="1010"/>
      <c r="AW68" s="1010"/>
      <c r="AX68" s="1010"/>
      <c r="AY68" s="1010"/>
      <c r="AZ68" s="1011" t="s">
        <v>575</v>
      </c>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15">
      <c r="A69" s="241">
        <v>2</v>
      </c>
      <c r="B69" s="1002" t="s">
        <v>576</v>
      </c>
      <c r="C69" s="1003"/>
      <c r="D69" s="1003"/>
      <c r="E69" s="1003"/>
      <c r="F69" s="1003"/>
      <c r="G69" s="1003"/>
      <c r="H69" s="1003"/>
      <c r="I69" s="1003"/>
      <c r="J69" s="1003"/>
      <c r="K69" s="1003"/>
      <c r="L69" s="1003"/>
      <c r="M69" s="1003"/>
      <c r="N69" s="1003"/>
      <c r="O69" s="1003"/>
      <c r="P69" s="1004"/>
      <c r="Q69" s="1005">
        <v>103</v>
      </c>
      <c r="R69" s="999"/>
      <c r="S69" s="999"/>
      <c r="T69" s="999"/>
      <c r="U69" s="999"/>
      <c r="V69" s="999">
        <v>100</v>
      </c>
      <c r="W69" s="999"/>
      <c r="X69" s="999"/>
      <c r="Y69" s="999"/>
      <c r="Z69" s="999"/>
      <c r="AA69" s="999">
        <v>3</v>
      </c>
      <c r="AB69" s="999"/>
      <c r="AC69" s="999"/>
      <c r="AD69" s="999"/>
      <c r="AE69" s="999"/>
      <c r="AF69" s="999">
        <v>3</v>
      </c>
      <c r="AG69" s="999"/>
      <c r="AH69" s="999"/>
      <c r="AI69" s="999"/>
      <c r="AJ69" s="999"/>
      <c r="AK69" s="999" t="s">
        <v>574</v>
      </c>
      <c r="AL69" s="999"/>
      <c r="AM69" s="999"/>
      <c r="AN69" s="999"/>
      <c r="AO69" s="999"/>
      <c r="AP69" s="999">
        <v>81</v>
      </c>
      <c r="AQ69" s="999"/>
      <c r="AR69" s="999"/>
      <c r="AS69" s="999"/>
      <c r="AT69" s="999"/>
      <c r="AU69" s="999"/>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15">
      <c r="A70" s="241">
        <v>3</v>
      </c>
      <c r="B70" s="1002" t="s">
        <v>577</v>
      </c>
      <c r="C70" s="1003"/>
      <c r="D70" s="1003"/>
      <c r="E70" s="1003"/>
      <c r="F70" s="1003"/>
      <c r="G70" s="1003"/>
      <c r="H70" s="1003"/>
      <c r="I70" s="1003"/>
      <c r="J70" s="1003"/>
      <c r="K70" s="1003"/>
      <c r="L70" s="1003"/>
      <c r="M70" s="1003"/>
      <c r="N70" s="1003"/>
      <c r="O70" s="1003"/>
      <c r="P70" s="1004"/>
      <c r="Q70" s="1005">
        <v>2381</v>
      </c>
      <c r="R70" s="999"/>
      <c r="S70" s="999"/>
      <c r="T70" s="999"/>
      <c r="U70" s="999"/>
      <c r="V70" s="999">
        <v>2301</v>
      </c>
      <c r="W70" s="999"/>
      <c r="X70" s="999"/>
      <c r="Y70" s="999"/>
      <c r="Z70" s="999"/>
      <c r="AA70" s="999">
        <v>80</v>
      </c>
      <c r="AB70" s="999"/>
      <c r="AC70" s="999"/>
      <c r="AD70" s="999"/>
      <c r="AE70" s="999"/>
      <c r="AF70" s="999">
        <v>80</v>
      </c>
      <c r="AG70" s="999"/>
      <c r="AH70" s="999"/>
      <c r="AI70" s="999"/>
      <c r="AJ70" s="999"/>
      <c r="AK70" s="999">
        <v>0</v>
      </c>
      <c r="AL70" s="999"/>
      <c r="AM70" s="999"/>
      <c r="AN70" s="999"/>
      <c r="AO70" s="999"/>
      <c r="AP70" s="999">
        <v>919</v>
      </c>
      <c r="AQ70" s="999"/>
      <c r="AR70" s="999"/>
      <c r="AS70" s="999"/>
      <c r="AT70" s="999"/>
      <c r="AU70" s="999"/>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15">
      <c r="A71" s="241">
        <v>4</v>
      </c>
      <c r="B71" s="1002" t="s">
        <v>578</v>
      </c>
      <c r="C71" s="1003"/>
      <c r="D71" s="1003"/>
      <c r="E71" s="1003"/>
      <c r="F71" s="1003"/>
      <c r="G71" s="1003"/>
      <c r="H71" s="1003"/>
      <c r="I71" s="1003"/>
      <c r="J71" s="1003"/>
      <c r="K71" s="1003"/>
      <c r="L71" s="1003"/>
      <c r="M71" s="1003"/>
      <c r="N71" s="1003"/>
      <c r="O71" s="1003"/>
      <c r="P71" s="1004"/>
      <c r="Q71" s="1005">
        <v>480</v>
      </c>
      <c r="R71" s="999"/>
      <c r="S71" s="999"/>
      <c r="T71" s="999"/>
      <c r="U71" s="999"/>
      <c r="V71" s="999">
        <v>414</v>
      </c>
      <c r="W71" s="999"/>
      <c r="X71" s="999"/>
      <c r="Y71" s="999"/>
      <c r="Z71" s="999"/>
      <c r="AA71" s="999">
        <v>66</v>
      </c>
      <c r="AB71" s="999"/>
      <c r="AC71" s="999"/>
      <c r="AD71" s="999"/>
      <c r="AE71" s="999"/>
      <c r="AF71" s="999">
        <v>66</v>
      </c>
      <c r="AG71" s="999"/>
      <c r="AH71" s="999"/>
      <c r="AI71" s="999"/>
      <c r="AJ71" s="999"/>
      <c r="AK71" s="999">
        <v>38</v>
      </c>
      <c r="AL71" s="999"/>
      <c r="AM71" s="999"/>
      <c r="AN71" s="999"/>
      <c r="AO71" s="999"/>
      <c r="AP71" s="999">
        <v>11</v>
      </c>
      <c r="AQ71" s="999"/>
      <c r="AR71" s="999"/>
      <c r="AS71" s="999"/>
      <c r="AT71" s="999"/>
      <c r="AU71" s="999"/>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15">
      <c r="A72" s="241">
        <v>5</v>
      </c>
      <c r="B72" s="1002" t="s">
        <v>579</v>
      </c>
      <c r="C72" s="1003"/>
      <c r="D72" s="1003"/>
      <c r="E72" s="1003"/>
      <c r="F72" s="1003"/>
      <c r="G72" s="1003"/>
      <c r="H72" s="1003"/>
      <c r="I72" s="1003"/>
      <c r="J72" s="1003"/>
      <c r="K72" s="1003"/>
      <c r="L72" s="1003"/>
      <c r="M72" s="1003"/>
      <c r="N72" s="1003"/>
      <c r="O72" s="1003"/>
      <c r="P72" s="1004"/>
      <c r="Q72" s="1005">
        <v>412</v>
      </c>
      <c r="R72" s="999"/>
      <c r="S72" s="999"/>
      <c r="T72" s="999"/>
      <c r="U72" s="999"/>
      <c r="V72" s="999">
        <v>359</v>
      </c>
      <c r="W72" s="999"/>
      <c r="X72" s="999"/>
      <c r="Y72" s="999"/>
      <c r="Z72" s="999"/>
      <c r="AA72" s="999">
        <v>53</v>
      </c>
      <c r="AB72" s="999"/>
      <c r="AC72" s="999"/>
      <c r="AD72" s="999"/>
      <c r="AE72" s="999"/>
      <c r="AF72" s="999">
        <v>374</v>
      </c>
      <c r="AG72" s="999"/>
      <c r="AH72" s="999"/>
      <c r="AI72" s="999"/>
      <c r="AJ72" s="999"/>
      <c r="AK72" s="999" t="s">
        <v>574</v>
      </c>
      <c r="AL72" s="999"/>
      <c r="AM72" s="999"/>
      <c r="AN72" s="999"/>
      <c r="AO72" s="999"/>
      <c r="AP72" s="999">
        <v>405</v>
      </c>
      <c r="AQ72" s="999"/>
      <c r="AR72" s="999"/>
      <c r="AS72" s="999"/>
      <c r="AT72" s="999"/>
      <c r="AU72" s="999"/>
      <c r="AV72" s="999"/>
      <c r="AW72" s="999"/>
      <c r="AX72" s="999"/>
      <c r="AY72" s="999"/>
      <c r="AZ72" s="1000" t="s">
        <v>580</v>
      </c>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15">
      <c r="A73" s="241">
        <v>6</v>
      </c>
      <c r="B73" s="1002" t="s">
        <v>581</v>
      </c>
      <c r="C73" s="1003"/>
      <c r="D73" s="1003"/>
      <c r="E73" s="1003"/>
      <c r="F73" s="1003"/>
      <c r="G73" s="1003"/>
      <c r="H73" s="1003"/>
      <c r="I73" s="1003"/>
      <c r="J73" s="1003"/>
      <c r="K73" s="1003"/>
      <c r="L73" s="1003"/>
      <c r="M73" s="1003"/>
      <c r="N73" s="1003"/>
      <c r="O73" s="1003"/>
      <c r="P73" s="1004"/>
      <c r="Q73" s="1005">
        <v>258</v>
      </c>
      <c r="R73" s="999"/>
      <c r="S73" s="999"/>
      <c r="T73" s="999"/>
      <c r="U73" s="999"/>
      <c r="V73" s="999">
        <v>247</v>
      </c>
      <c r="W73" s="999"/>
      <c r="X73" s="999"/>
      <c r="Y73" s="999"/>
      <c r="Z73" s="999"/>
      <c r="AA73" s="999">
        <v>11</v>
      </c>
      <c r="AB73" s="999"/>
      <c r="AC73" s="999"/>
      <c r="AD73" s="999"/>
      <c r="AE73" s="999"/>
      <c r="AF73" s="999">
        <v>11</v>
      </c>
      <c r="AG73" s="999"/>
      <c r="AH73" s="999"/>
      <c r="AI73" s="999"/>
      <c r="AJ73" s="999"/>
      <c r="AK73" s="999" t="s">
        <v>574</v>
      </c>
      <c r="AL73" s="999"/>
      <c r="AM73" s="999"/>
      <c r="AN73" s="999"/>
      <c r="AO73" s="999"/>
      <c r="AP73" s="999" t="s">
        <v>574</v>
      </c>
      <c r="AQ73" s="999"/>
      <c r="AR73" s="999"/>
      <c r="AS73" s="999"/>
      <c r="AT73" s="999"/>
      <c r="AU73" s="999"/>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15">
      <c r="A74" s="241">
        <v>7</v>
      </c>
      <c r="B74" s="1002" t="s">
        <v>582</v>
      </c>
      <c r="C74" s="1003"/>
      <c r="D74" s="1003"/>
      <c r="E74" s="1003"/>
      <c r="F74" s="1003"/>
      <c r="G74" s="1003"/>
      <c r="H74" s="1003"/>
      <c r="I74" s="1003"/>
      <c r="J74" s="1003"/>
      <c r="K74" s="1003"/>
      <c r="L74" s="1003"/>
      <c r="M74" s="1003"/>
      <c r="N74" s="1003"/>
      <c r="O74" s="1003"/>
      <c r="P74" s="1004"/>
      <c r="Q74" s="1005">
        <v>300630</v>
      </c>
      <c r="R74" s="999"/>
      <c r="S74" s="999"/>
      <c r="T74" s="999"/>
      <c r="U74" s="999"/>
      <c r="V74" s="999">
        <v>289232</v>
      </c>
      <c r="W74" s="999"/>
      <c r="X74" s="999"/>
      <c r="Y74" s="999"/>
      <c r="Z74" s="999"/>
      <c r="AA74" s="999">
        <v>11398</v>
      </c>
      <c r="AB74" s="999"/>
      <c r="AC74" s="999"/>
      <c r="AD74" s="999"/>
      <c r="AE74" s="999"/>
      <c r="AF74" s="999">
        <v>6149</v>
      </c>
      <c r="AG74" s="999"/>
      <c r="AH74" s="999"/>
      <c r="AI74" s="999"/>
      <c r="AJ74" s="999"/>
      <c r="AK74" s="999" t="s">
        <v>574</v>
      </c>
      <c r="AL74" s="999"/>
      <c r="AM74" s="999"/>
      <c r="AN74" s="999"/>
      <c r="AO74" s="999"/>
      <c r="AP74" s="999" t="s">
        <v>574</v>
      </c>
      <c r="AQ74" s="999"/>
      <c r="AR74" s="999"/>
      <c r="AS74" s="999"/>
      <c r="AT74" s="999"/>
      <c r="AU74" s="999"/>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15">
      <c r="A75" s="241">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15">
      <c r="A76" s="241">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15">
      <c r="A77" s="241">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15">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15">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15">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15">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15">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15">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15">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15">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15">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15">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
      <c r="A88" s="243" t="s">
        <v>388</v>
      </c>
      <c r="B88" s="965" t="s">
        <v>413</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c r="AG88" s="987"/>
      <c r="AH88" s="987"/>
      <c r="AI88" s="987"/>
      <c r="AJ88" s="987"/>
      <c r="AK88" s="991"/>
      <c r="AL88" s="991"/>
      <c r="AM88" s="991"/>
      <c r="AN88" s="991"/>
      <c r="AO88" s="991"/>
      <c r="AP88" s="987"/>
      <c r="AQ88" s="987"/>
      <c r="AR88" s="987"/>
      <c r="AS88" s="987"/>
      <c r="AT88" s="987"/>
      <c r="AU88" s="987"/>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388</v>
      </c>
      <c r="BR102" s="965" t="s">
        <v>414</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20</v>
      </c>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415</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416</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417</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418</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0" t="s">
        <v>419</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420</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15">
      <c r="A109" s="923" t="s">
        <v>421</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422</v>
      </c>
      <c r="AB109" s="924"/>
      <c r="AC109" s="924"/>
      <c r="AD109" s="924"/>
      <c r="AE109" s="925"/>
      <c r="AF109" s="926" t="s">
        <v>423</v>
      </c>
      <c r="AG109" s="924"/>
      <c r="AH109" s="924"/>
      <c r="AI109" s="924"/>
      <c r="AJ109" s="925"/>
      <c r="AK109" s="926" t="s">
        <v>303</v>
      </c>
      <c r="AL109" s="924"/>
      <c r="AM109" s="924"/>
      <c r="AN109" s="924"/>
      <c r="AO109" s="925"/>
      <c r="AP109" s="926" t="s">
        <v>424</v>
      </c>
      <c r="AQ109" s="924"/>
      <c r="AR109" s="924"/>
      <c r="AS109" s="924"/>
      <c r="AT109" s="957"/>
      <c r="AU109" s="923" t="s">
        <v>421</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422</v>
      </c>
      <c r="BR109" s="924"/>
      <c r="BS109" s="924"/>
      <c r="BT109" s="924"/>
      <c r="BU109" s="925"/>
      <c r="BV109" s="926" t="s">
        <v>423</v>
      </c>
      <c r="BW109" s="924"/>
      <c r="BX109" s="924"/>
      <c r="BY109" s="924"/>
      <c r="BZ109" s="925"/>
      <c r="CA109" s="926" t="s">
        <v>303</v>
      </c>
      <c r="CB109" s="924"/>
      <c r="CC109" s="924"/>
      <c r="CD109" s="924"/>
      <c r="CE109" s="925"/>
      <c r="CF109" s="964" t="s">
        <v>424</v>
      </c>
      <c r="CG109" s="964"/>
      <c r="CH109" s="964"/>
      <c r="CI109" s="964"/>
      <c r="CJ109" s="964"/>
      <c r="CK109" s="926" t="s">
        <v>425</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422</v>
      </c>
      <c r="DH109" s="924"/>
      <c r="DI109" s="924"/>
      <c r="DJ109" s="924"/>
      <c r="DK109" s="925"/>
      <c r="DL109" s="926" t="s">
        <v>423</v>
      </c>
      <c r="DM109" s="924"/>
      <c r="DN109" s="924"/>
      <c r="DO109" s="924"/>
      <c r="DP109" s="925"/>
      <c r="DQ109" s="926" t="s">
        <v>303</v>
      </c>
      <c r="DR109" s="924"/>
      <c r="DS109" s="924"/>
      <c r="DT109" s="924"/>
      <c r="DU109" s="925"/>
      <c r="DV109" s="926" t="s">
        <v>424</v>
      </c>
      <c r="DW109" s="924"/>
      <c r="DX109" s="924"/>
      <c r="DY109" s="924"/>
      <c r="DZ109" s="957"/>
    </row>
    <row r="110" spans="1:131" s="233" customFormat="1" ht="26.25" customHeight="1" x14ac:dyDescent="0.15">
      <c r="A110" s="837" t="s">
        <v>426</v>
      </c>
      <c r="B110" s="838"/>
      <c r="C110" s="838"/>
      <c r="D110" s="838"/>
      <c r="E110" s="838"/>
      <c r="F110" s="838"/>
      <c r="G110" s="838"/>
      <c r="H110" s="838"/>
      <c r="I110" s="838"/>
      <c r="J110" s="838"/>
      <c r="K110" s="838"/>
      <c r="L110" s="838"/>
      <c r="M110" s="838"/>
      <c r="N110" s="838"/>
      <c r="O110" s="838"/>
      <c r="P110" s="838"/>
      <c r="Q110" s="838"/>
      <c r="R110" s="838"/>
      <c r="S110" s="838"/>
      <c r="T110" s="838"/>
      <c r="U110" s="838"/>
      <c r="V110" s="838"/>
      <c r="W110" s="838"/>
      <c r="X110" s="838"/>
      <c r="Y110" s="838"/>
      <c r="Z110" s="839"/>
      <c r="AA110" s="916">
        <v>786561</v>
      </c>
      <c r="AB110" s="917"/>
      <c r="AC110" s="917"/>
      <c r="AD110" s="917"/>
      <c r="AE110" s="918"/>
      <c r="AF110" s="919">
        <v>903941</v>
      </c>
      <c r="AG110" s="917"/>
      <c r="AH110" s="917"/>
      <c r="AI110" s="917"/>
      <c r="AJ110" s="918"/>
      <c r="AK110" s="919">
        <v>970715</v>
      </c>
      <c r="AL110" s="917"/>
      <c r="AM110" s="917"/>
      <c r="AN110" s="917"/>
      <c r="AO110" s="918"/>
      <c r="AP110" s="920">
        <v>27.4</v>
      </c>
      <c r="AQ110" s="921"/>
      <c r="AR110" s="921"/>
      <c r="AS110" s="921"/>
      <c r="AT110" s="922"/>
      <c r="AU110" s="958" t="s">
        <v>72</v>
      </c>
      <c r="AV110" s="959"/>
      <c r="AW110" s="959"/>
      <c r="AX110" s="959"/>
      <c r="AY110" s="959"/>
      <c r="AZ110" s="888" t="s">
        <v>427</v>
      </c>
      <c r="BA110" s="838"/>
      <c r="BB110" s="838"/>
      <c r="BC110" s="838"/>
      <c r="BD110" s="838"/>
      <c r="BE110" s="838"/>
      <c r="BF110" s="838"/>
      <c r="BG110" s="838"/>
      <c r="BH110" s="838"/>
      <c r="BI110" s="838"/>
      <c r="BJ110" s="838"/>
      <c r="BK110" s="838"/>
      <c r="BL110" s="838"/>
      <c r="BM110" s="838"/>
      <c r="BN110" s="838"/>
      <c r="BO110" s="838"/>
      <c r="BP110" s="839"/>
      <c r="BQ110" s="889">
        <v>7471811</v>
      </c>
      <c r="BR110" s="870"/>
      <c r="BS110" s="870"/>
      <c r="BT110" s="870"/>
      <c r="BU110" s="870"/>
      <c r="BV110" s="870">
        <v>7320899</v>
      </c>
      <c r="BW110" s="870"/>
      <c r="BX110" s="870"/>
      <c r="BY110" s="870"/>
      <c r="BZ110" s="870"/>
      <c r="CA110" s="870">
        <v>6745488</v>
      </c>
      <c r="CB110" s="870"/>
      <c r="CC110" s="870"/>
      <c r="CD110" s="870"/>
      <c r="CE110" s="870"/>
      <c r="CF110" s="894">
        <v>190.6</v>
      </c>
      <c r="CG110" s="895"/>
      <c r="CH110" s="895"/>
      <c r="CI110" s="895"/>
      <c r="CJ110" s="895"/>
      <c r="CK110" s="954" t="s">
        <v>428</v>
      </c>
      <c r="CL110" s="847"/>
      <c r="CM110" s="888" t="s">
        <v>429</v>
      </c>
      <c r="CN110" s="838"/>
      <c r="CO110" s="838"/>
      <c r="CP110" s="838"/>
      <c r="CQ110" s="838"/>
      <c r="CR110" s="838"/>
      <c r="CS110" s="838"/>
      <c r="CT110" s="838"/>
      <c r="CU110" s="838"/>
      <c r="CV110" s="838"/>
      <c r="CW110" s="838"/>
      <c r="CX110" s="838"/>
      <c r="CY110" s="838"/>
      <c r="CZ110" s="838"/>
      <c r="DA110" s="838"/>
      <c r="DB110" s="838"/>
      <c r="DC110" s="838"/>
      <c r="DD110" s="838"/>
      <c r="DE110" s="838"/>
      <c r="DF110" s="839"/>
      <c r="DG110" s="889" t="s">
        <v>430</v>
      </c>
      <c r="DH110" s="870"/>
      <c r="DI110" s="870"/>
      <c r="DJ110" s="870"/>
      <c r="DK110" s="870"/>
      <c r="DL110" s="870" t="s">
        <v>127</v>
      </c>
      <c r="DM110" s="870"/>
      <c r="DN110" s="870"/>
      <c r="DO110" s="870"/>
      <c r="DP110" s="870"/>
      <c r="DQ110" s="870" t="s">
        <v>390</v>
      </c>
      <c r="DR110" s="870"/>
      <c r="DS110" s="870"/>
      <c r="DT110" s="870"/>
      <c r="DU110" s="870"/>
      <c r="DV110" s="871" t="s">
        <v>390</v>
      </c>
      <c r="DW110" s="871"/>
      <c r="DX110" s="871"/>
      <c r="DY110" s="871"/>
      <c r="DZ110" s="872"/>
    </row>
    <row r="111" spans="1:131" s="233" customFormat="1" ht="26.25" customHeight="1" x14ac:dyDescent="0.15">
      <c r="A111" s="802" t="s">
        <v>431</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390</v>
      </c>
      <c r="AB111" s="947"/>
      <c r="AC111" s="947"/>
      <c r="AD111" s="947"/>
      <c r="AE111" s="948"/>
      <c r="AF111" s="949" t="s">
        <v>390</v>
      </c>
      <c r="AG111" s="947"/>
      <c r="AH111" s="947"/>
      <c r="AI111" s="947"/>
      <c r="AJ111" s="948"/>
      <c r="AK111" s="949" t="s">
        <v>390</v>
      </c>
      <c r="AL111" s="947"/>
      <c r="AM111" s="947"/>
      <c r="AN111" s="947"/>
      <c r="AO111" s="948"/>
      <c r="AP111" s="950" t="s">
        <v>127</v>
      </c>
      <c r="AQ111" s="951"/>
      <c r="AR111" s="951"/>
      <c r="AS111" s="951"/>
      <c r="AT111" s="952"/>
      <c r="AU111" s="960"/>
      <c r="AV111" s="961"/>
      <c r="AW111" s="961"/>
      <c r="AX111" s="961"/>
      <c r="AY111" s="961"/>
      <c r="AZ111" s="845" t="s">
        <v>432</v>
      </c>
      <c r="BA111" s="780"/>
      <c r="BB111" s="780"/>
      <c r="BC111" s="780"/>
      <c r="BD111" s="780"/>
      <c r="BE111" s="780"/>
      <c r="BF111" s="780"/>
      <c r="BG111" s="780"/>
      <c r="BH111" s="780"/>
      <c r="BI111" s="780"/>
      <c r="BJ111" s="780"/>
      <c r="BK111" s="780"/>
      <c r="BL111" s="780"/>
      <c r="BM111" s="780"/>
      <c r="BN111" s="780"/>
      <c r="BO111" s="780"/>
      <c r="BP111" s="781"/>
      <c r="BQ111" s="817" t="s">
        <v>390</v>
      </c>
      <c r="BR111" s="818"/>
      <c r="BS111" s="818"/>
      <c r="BT111" s="818"/>
      <c r="BU111" s="818"/>
      <c r="BV111" s="818" t="s">
        <v>390</v>
      </c>
      <c r="BW111" s="818"/>
      <c r="BX111" s="818"/>
      <c r="BY111" s="818"/>
      <c r="BZ111" s="818"/>
      <c r="CA111" s="818" t="s">
        <v>390</v>
      </c>
      <c r="CB111" s="818"/>
      <c r="CC111" s="818"/>
      <c r="CD111" s="818"/>
      <c r="CE111" s="818"/>
      <c r="CF111" s="903" t="s">
        <v>127</v>
      </c>
      <c r="CG111" s="904"/>
      <c r="CH111" s="904"/>
      <c r="CI111" s="904"/>
      <c r="CJ111" s="904"/>
      <c r="CK111" s="955"/>
      <c r="CL111" s="849"/>
      <c r="CM111" s="845" t="s">
        <v>433</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17" t="s">
        <v>390</v>
      </c>
      <c r="DH111" s="818"/>
      <c r="DI111" s="818"/>
      <c r="DJ111" s="818"/>
      <c r="DK111" s="818"/>
      <c r="DL111" s="818" t="s">
        <v>127</v>
      </c>
      <c r="DM111" s="818"/>
      <c r="DN111" s="818"/>
      <c r="DO111" s="818"/>
      <c r="DP111" s="818"/>
      <c r="DQ111" s="818" t="s">
        <v>390</v>
      </c>
      <c r="DR111" s="818"/>
      <c r="DS111" s="818"/>
      <c r="DT111" s="818"/>
      <c r="DU111" s="818"/>
      <c r="DV111" s="824" t="s">
        <v>390</v>
      </c>
      <c r="DW111" s="824"/>
      <c r="DX111" s="824"/>
      <c r="DY111" s="824"/>
      <c r="DZ111" s="825"/>
    </row>
    <row r="112" spans="1:131" s="233" customFormat="1" ht="26.25" customHeight="1" x14ac:dyDescent="0.15">
      <c r="A112" s="940" t="s">
        <v>434</v>
      </c>
      <c r="B112" s="941"/>
      <c r="C112" s="780" t="s">
        <v>435</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127</v>
      </c>
      <c r="AB112" s="808"/>
      <c r="AC112" s="808"/>
      <c r="AD112" s="808"/>
      <c r="AE112" s="809"/>
      <c r="AF112" s="810" t="s">
        <v>390</v>
      </c>
      <c r="AG112" s="808"/>
      <c r="AH112" s="808"/>
      <c r="AI112" s="808"/>
      <c r="AJ112" s="809"/>
      <c r="AK112" s="810" t="s">
        <v>390</v>
      </c>
      <c r="AL112" s="808"/>
      <c r="AM112" s="808"/>
      <c r="AN112" s="808"/>
      <c r="AO112" s="809"/>
      <c r="AP112" s="852" t="s">
        <v>390</v>
      </c>
      <c r="AQ112" s="853"/>
      <c r="AR112" s="853"/>
      <c r="AS112" s="853"/>
      <c r="AT112" s="854"/>
      <c r="AU112" s="960"/>
      <c r="AV112" s="961"/>
      <c r="AW112" s="961"/>
      <c r="AX112" s="961"/>
      <c r="AY112" s="961"/>
      <c r="AZ112" s="845" t="s">
        <v>436</v>
      </c>
      <c r="BA112" s="780"/>
      <c r="BB112" s="780"/>
      <c r="BC112" s="780"/>
      <c r="BD112" s="780"/>
      <c r="BE112" s="780"/>
      <c r="BF112" s="780"/>
      <c r="BG112" s="780"/>
      <c r="BH112" s="780"/>
      <c r="BI112" s="780"/>
      <c r="BJ112" s="780"/>
      <c r="BK112" s="780"/>
      <c r="BL112" s="780"/>
      <c r="BM112" s="780"/>
      <c r="BN112" s="780"/>
      <c r="BO112" s="780"/>
      <c r="BP112" s="781"/>
      <c r="BQ112" s="817">
        <v>3062789</v>
      </c>
      <c r="BR112" s="818"/>
      <c r="BS112" s="818"/>
      <c r="BT112" s="818"/>
      <c r="BU112" s="818"/>
      <c r="BV112" s="818">
        <v>3080452</v>
      </c>
      <c r="BW112" s="818"/>
      <c r="BX112" s="818"/>
      <c r="BY112" s="818"/>
      <c r="BZ112" s="818"/>
      <c r="CA112" s="818">
        <v>3173273</v>
      </c>
      <c r="CB112" s="818"/>
      <c r="CC112" s="818"/>
      <c r="CD112" s="818"/>
      <c r="CE112" s="818"/>
      <c r="CF112" s="903">
        <v>89.7</v>
      </c>
      <c r="CG112" s="904"/>
      <c r="CH112" s="904"/>
      <c r="CI112" s="904"/>
      <c r="CJ112" s="904"/>
      <c r="CK112" s="955"/>
      <c r="CL112" s="849"/>
      <c r="CM112" s="845" t="s">
        <v>437</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17" t="s">
        <v>390</v>
      </c>
      <c r="DH112" s="818"/>
      <c r="DI112" s="818"/>
      <c r="DJ112" s="818"/>
      <c r="DK112" s="818"/>
      <c r="DL112" s="818" t="s">
        <v>127</v>
      </c>
      <c r="DM112" s="818"/>
      <c r="DN112" s="818"/>
      <c r="DO112" s="818"/>
      <c r="DP112" s="818"/>
      <c r="DQ112" s="818" t="s">
        <v>390</v>
      </c>
      <c r="DR112" s="818"/>
      <c r="DS112" s="818"/>
      <c r="DT112" s="818"/>
      <c r="DU112" s="818"/>
      <c r="DV112" s="824" t="s">
        <v>390</v>
      </c>
      <c r="DW112" s="824"/>
      <c r="DX112" s="824"/>
      <c r="DY112" s="824"/>
      <c r="DZ112" s="825"/>
    </row>
    <row r="113" spans="1:130" s="233" customFormat="1" ht="26.25" customHeight="1" x14ac:dyDescent="0.15">
      <c r="A113" s="942"/>
      <c r="B113" s="943"/>
      <c r="C113" s="780" t="s">
        <v>438</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260051</v>
      </c>
      <c r="AB113" s="947"/>
      <c r="AC113" s="947"/>
      <c r="AD113" s="947"/>
      <c r="AE113" s="948"/>
      <c r="AF113" s="949">
        <v>259097</v>
      </c>
      <c r="AG113" s="947"/>
      <c r="AH113" s="947"/>
      <c r="AI113" s="947"/>
      <c r="AJ113" s="948"/>
      <c r="AK113" s="949">
        <v>263042</v>
      </c>
      <c r="AL113" s="947"/>
      <c r="AM113" s="947"/>
      <c r="AN113" s="947"/>
      <c r="AO113" s="948"/>
      <c r="AP113" s="950">
        <v>7.4</v>
      </c>
      <c r="AQ113" s="951"/>
      <c r="AR113" s="951"/>
      <c r="AS113" s="951"/>
      <c r="AT113" s="952"/>
      <c r="AU113" s="960"/>
      <c r="AV113" s="961"/>
      <c r="AW113" s="961"/>
      <c r="AX113" s="961"/>
      <c r="AY113" s="961"/>
      <c r="AZ113" s="845" t="s">
        <v>439</v>
      </c>
      <c r="BA113" s="780"/>
      <c r="BB113" s="780"/>
      <c r="BC113" s="780"/>
      <c r="BD113" s="780"/>
      <c r="BE113" s="780"/>
      <c r="BF113" s="780"/>
      <c r="BG113" s="780"/>
      <c r="BH113" s="780"/>
      <c r="BI113" s="780"/>
      <c r="BJ113" s="780"/>
      <c r="BK113" s="780"/>
      <c r="BL113" s="780"/>
      <c r="BM113" s="780"/>
      <c r="BN113" s="780"/>
      <c r="BO113" s="780"/>
      <c r="BP113" s="781"/>
      <c r="BQ113" s="817">
        <v>233106</v>
      </c>
      <c r="BR113" s="818"/>
      <c r="BS113" s="818"/>
      <c r="BT113" s="818"/>
      <c r="BU113" s="818"/>
      <c r="BV113" s="818">
        <v>203939</v>
      </c>
      <c r="BW113" s="818"/>
      <c r="BX113" s="818"/>
      <c r="BY113" s="818"/>
      <c r="BZ113" s="818"/>
      <c r="CA113" s="818">
        <v>185636</v>
      </c>
      <c r="CB113" s="818"/>
      <c r="CC113" s="818"/>
      <c r="CD113" s="818"/>
      <c r="CE113" s="818"/>
      <c r="CF113" s="903">
        <v>5.2</v>
      </c>
      <c r="CG113" s="904"/>
      <c r="CH113" s="904"/>
      <c r="CI113" s="904"/>
      <c r="CJ113" s="904"/>
      <c r="CK113" s="955"/>
      <c r="CL113" s="849"/>
      <c r="CM113" s="845" t="s">
        <v>440</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390</v>
      </c>
      <c r="DH113" s="808"/>
      <c r="DI113" s="808"/>
      <c r="DJ113" s="808"/>
      <c r="DK113" s="809"/>
      <c r="DL113" s="810" t="s">
        <v>390</v>
      </c>
      <c r="DM113" s="808"/>
      <c r="DN113" s="808"/>
      <c r="DO113" s="808"/>
      <c r="DP113" s="809"/>
      <c r="DQ113" s="810" t="s">
        <v>127</v>
      </c>
      <c r="DR113" s="808"/>
      <c r="DS113" s="808"/>
      <c r="DT113" s="808"/>
      <c r="DU113" s="809"/>
      <c r="DV113" s="852" t="s">
        <v>390</v>
      </c>
      <c r="DW113" s="853"/>
      <c r="DX113" s="853"/>
      <c r="DY113" s="853"/>
      <c r="DZ113" s="854"/>
    </row>
    <row r="114" spans="1:130" s="233" customFormat="1" ht="26.25" customHeight="1" x14ac:dyDescent="0.15">
      <c r="A114" s="942"/>
      <c r="B114" s="943"/>
      <c r="C114" s="780" t="s">
        <v>441</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50086</v>
      </c>
      <c r="AB114" s="808"/>
      <c r="AC114" s="808"/>
      <c r="AD114" s="808"/>
      <c r="AE114" s="809"/>
      <c r="AF114" s="810">
        <v>45064</v>
      </c>
      <c r="AG114" s="808"/>
      <c r="AH114" s="808"/>
      <c r="AI114" s="808"/>
      <c r="AJ114" s="809"/>
      <c r="AK114" s="810">
        <v>37843</v>
      </c>
      <c r="AL114" s="808"/>
      <c r="AM114" s="808"/>
      <c r="AN114" s="808"/>
      <c r="AO114" s="809"/>
      <c r="AP114" s="852">
        <v>1.1000000000000001</v>
      </c>
      <c r="AQ114" s="853"/>
      <c r="AR114" s="853"/>
      <c r="AS114" s="853"/>
      <c r="AT114" s="854"/>
      <c r="AU114" s="960"/>
      <c r="AV114" s="961"/>
      <c r="AW114" s="961"/>
      <c r="AX114" s="961"/>
      <c r="AY114" s="961"/>
      <c r="AZ114" s="845" t="s">
        <v>442</v>
      </c>
      <c r="BA114" s="780"/>
      <c r="BB114" s="780"/>
      <c r="BC114" s="780"/>
      <c r="BD114" s="780"/>
      <c r="BE114" s="780"/>
      <c r="BF114" s="780"/>
      <c r="BG114" s="780"/>
      <c r="BH114" s="780"/>
      <c r="BI114" s="780"/>
      <c r="BJ114" s="780"/>
      <c r="BK114" s="780"/>
      <c r="BL114" s="780"/>
      <c r="BM114" s="780"/>
      <c r="BN114" s="780"/>
      <c r="BO114" s="780"/>
      <c r="BP114" s="781"/>
      <c r="BQ114" s="817">
        <v>734314</v>
      </c>
      <c r="BR114" s="818"/>
      <c r="BS114" s="818"/>
      <c r="BT114" s="818"/>
      <c r="BU114" s="818"/>
      <c r="BV114" s="818">
        <v>680167</v>
      </c>
      <c r="BW114" s="818"/>
      <c r="BX114" s="818"/>
      <c r="BY114" s="818"/>
      <c r="BZ114" s="818"/>
      <c r="CA114" s="818">
        <v>488263</v>
      </c>
      <c r="CB114" s="818"/>
      <c r="CC114" s="818"/>
      <c r="CD114" s="818"/>
      <c r="CE114" s="818"/>
      <c r="CF114" s="903">
        <v>13.8</v>
      </c>
      <c r="CG114" s="904"/>
      <c r="CH114" s="904"/>
      <c r="CI114" s="904"/>
      <c r="CJ114" s="904"/>
      <c r="CK114" s="955"/>
      <c r="CL114" s="849"/>
      <c r="CM114" s="845" t="s">
        <v>443</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390</v>
      </c>
      <c r="DH114" s="808"/>
      <c r="DI114" s="808"/>
      <c r="DJ114" s="808"/>
      <c r="DK114" s="809"/>
      <c r="DL114" s="810" t="s">
        <v>127</v>
      </c>
      <c r="DM114" s="808"/>
      <c r="DN114" s="808"/>
      <c r="DO114" s="808"/>
      <c r="DP114" s="809"/>
      <c r="DQ114" s="810" t="s">
        <v>127</v>
      </c>
      <c r="DR114" s="808"/>
      <c r="DS114" s="808"/>
      <c r="DT114" s="808"/>
      <c r="DU114" s="809"/>
      <c r="DV114" s="852" t="s">
        <v>390</v>
      </c>
      <c r="DW114" s="853"/>
      <c r="DX114" s="853"/>
      <c r="DY114" s="853"/>
      <c r="DZ114" s="854"/>
    </row>
    <row r="115" spans="1:130" s="233" customFormat="1" ht="26.25" customHeight="1" x14ac:dyDescent="0.15">
      <c r="A115" s="942"/>
      <c r="B115" s="943"/>
      <c r="C115" s="780" t="s">
        <v>444</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2607</v>
      </c>
      <c r="AB115" s="947"/>
      <c r="AC115" s="947"/>
      <c r="AD115" s="947"/>
      <c r="AE115" s="948"/>
      <c r="AF115" s="949">
        <v>1663</v>
      </c>
      <c r="AG115" s="947"/>
      <c r="AH115" s="947"/>
      <c r="AI115" s="947"/>
      <c r="AJ115" s="948"/>
      <c r="AK115" s="949">
        <v>7588</v>
      </c>
      <c r="AL115" s="947"/>
      <c r="AM115" s="947"/>
      <c r="AN115" s="947"/>
      <c r="AO115" s="948"/>
      <c r="AP115" s="950">
        <v>0.2</v>
      </c>
      <c r="AQ115" s="951"/>
      <c r="AR115" s="951"/>
      <c r="AS115" s="951"/>
      <c r="AT115" s="952"/>
      <c r="AU115" s="960"/>
      <c r="AV115" s="961"/>
      <c r="AW115" s="961"/>
      <c r="AX115" s="961"/>
      <c r="AY115" s="961"/>
      <c r="AZ115" s="845" t="s">
        <v>445</v>
      </c>
      <c r="BA115" s="780"/>
      <c r="BB115" s="780"/>
      <c r="BC115" s="780"/>
      <c r="BD115" s="780"/>
      <c r="BE115" s="780"/>
      <c r="BF115" s="780"/>
      <c r="BG115" s="780"/>
      <c r="BH115" s="780"/>
      <c r="BI115" s="780"/>
      <c r="BJ115" s="780"/>
      <c r="BK115" s="780"/>
      <c r="BL115" s="780"/>
      <c r="BM115" s="780"/>
      <c r="BN115" s="780"/>
      <c r="BO115" s="780"/>
      <c r="BP115" s="781"/>
      <c r="BQ115" s="817" t="s">
        <v>390</v>
      </c>
      <c r="BR115" s="818"/>
      <c r="BS115" s="818"/>
      <c r="BT115" s="818"/>
      <c r="BU115" s="818"/>
      <c r="BV115" s="818" t="s">
        <v>390</v>
      </c>
      <c r="BW115" s="818"/>
      <c r="BX115" s="818"/>
      <c r="BY115" s="818"/>
      <c r="BZ115" s="818"/>
      <c r="CA115" s="818" t="s">
        <v>390</v>
      </c>
      <c r="CB115" s="818"/>
      <c r="CC115" s="818"/>
      <c r="CD115" s="818"/>
      <c r="CE115" s="818"/>
      <c r="CF115" s="903" t="s">
        <v>127</v>
      </c>
      <c r="CG115" s="904"/>
      <c r="CH115" s="904"/>
      <c r="CI115" s="904"/>
      <c r="CJ115" s="904"/>
      <c r="CK115" s="955"/>
      <c r="CL115" s="849"/>
      <c r="CM115" s="845" t="s">
        <v>446</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390</v>
      </c>
      <c r="DH115" s="808"/>
      <c r="DI115" s="808"/>
      <c r="DJ115" s="808"/>
      <c r="DK115" s="809"/>
      <c r="DL115" s="810" t="s">
        <v>390</v>
      </c>
      <c r="DM115" s="808"/>
      <c r="DN115" s="808"/>
      <c r="DO115" s="808"/>
      <c r="DP115" s="809"/>
      <c r="DQ115" s="810" t="s">
        <v>390</v>
      </c>
      <c r="DR115" s="808"/>
      <c r="DS115" s="808"/>
      <c r="DT115" s="808"/>
      <c r="DU115" s="809"/>
      <c r="DV115" s="852" t="s">
        <v>127</v>
      </c>
      <c r="DW115" s="853"/>
      <c r="DX115" s="853"/>
      <c r="DY115" s="853"/>
      <c r="DZ115" s="854"/>
    </row>
    <row r="116" spans="1:130" s="233" customFormat="1" ht="26.25" customHeight="1" x14ac:dyDescent="0.15">
      <c r="A116" s="944"/>
      <c r="B116" s="945"/>
      <c r="C116" s="867" t="s">
        <v>447</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127</v>
      </c>
      <c r="AB116" s="808"/>
      <c r="AC116" s="808"/>
      <c r="AD116" s="808"/>
      <c r="AE116" s="809"/>
      <c r="AF116" s="810" t="s">
        <v>390</v>
      </c>
      <c r="AG116" s="808"/>
      <c r="AH116" s="808"/>
      <c r="AI116" s="808"/>
      <c r="AJ116" s="809"/>
      <c r="AK116" s="810" t="s">
        <v>127</v>
      </c>
      <c r="AL116" s="808"/>
      <c r="AM116" s="808"/>
      <c r="AN116" s="808"/>
      <c r="AO116" s="809"/>
      <c r="AP116" s="852" t="s">
        <v>127</v>
      </c>
      <c r="AQ116" s="853"/>
      <c r="AR116" s="853"/>
      <c r="AS116" s="853"/>
      <c r="AT116" s="854"/>
      <c r="AU116" s="960"/>
      <c r="AV116" s="961"/>
      <c r="AW116" s="961"/>
      <c r="AX116" s="961"/>
      <c r="AY116" s="961"/>
      <c r="AZ116" s="937" t="s">
        <v>448</v>
      </c>
      <c r="BA116" s="938"/>
      <c r="BB116" s="938"/>
      <c r="BC116" s="938"/>
      <c r="BD116" s="938"/>
      <c r="BE116" s="938"/>
      <c r="BF116" s="938"/>
      <c r="BG116" s="938"/>
      <c r="BH116" s="938"/>
      <c r="BI116" s="938"/>
      <c r="BJ116" s="938"/>
      <c r="BK116" s="938"/>
      <c r="BL116" s="938"/>
      <c r="BM116" s="938"/>
      <c r="BN116" s="938"/>
      <c r="BO116" s="938"/>
      <c r="BP116" s="939"/>
      <c r="BQ116" s="817" t="s">
        <v>127</v>
      </c>
      <c r="BR116" s="818"/>
      <c r="BS116" s="818"/>
      <c r="BT116" s="818"/>
      <c r="BU116" s="818"/>
      <c r="BV116" s="818" t="s">
        <v>390</v>
      </c>
      <c r="BW116" s="818"/>
      <c r="BX116" s="818"/>
      <c r="BY116" s="818"/>
      <c r="BZ116" s="818"/>
      <c r="CA116" s="818" t="s">
        <v>390</v>
      </c>
      <c r="CB116" s="818"/>
      <c r="CC116" s="818"/>
      <c r="CD116" s="818"/>
      <c r="CE116" s="818"/>
      <c r="CF116" s="903" t="s">
        <v>127</v>
      </c>
      <c r="CG116" s="904"/>
      <c r="CH116" s="904"/>
      <c r="CI116" s="904"/>
      <c r="CJ116" s="904"/>
      <c r="CK116" s="955"/>
      <c r="CL116" s="849"/>
      <c r="CM116" s="845" t="s">
        <v>449</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390</v>
      </c>
      <c r="DH116" s="808"/>
      <c r="DI116" s="808"/>
      <c r="DJ116" s="808"/>
      <c r="DK116" s="809"/>
      <c r="DL116" s="810" t="s">
        <v>127</v>
      </c>
      <c r="DM116" s="808"/>
      <c r="DN116" s="808"/>
      <c r="DO116" s="808"/>
      <c r="DP116" s="809"/>
      <c r="DQ116" s="810" t="s">
        <v>390</v>
      </c>
      <c r="DR116" s="808"/>
      <c r="DS116" s="808"/>
      <c r="DT116" s="808"/>
      <c r="DU116" s="809"/>
      <c r="DV116" s="852" t="s">
        <v>390</v>
      </c>
      <c r="DW116" s="853"/>
      <c r="DX116" s="853"/>
      <c r="DY116" s="853"/>
      <c r="DZ116" s="854"/>
    </row>
    <row r="117" spans="1:130" s="233" customFormat="1" ht="26.25" customHeight="1" x14ac:dyDescent="0.15">
      <c r="A117" s="923" t="s">
        <v>184</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450</v>
      </c>
      <c r="Z117" s="925"/>
      <c r="AA117" s="930">
        <v>1099305</v>
      </c>
      <c r="AB117" s="931"/>
      <c r="AC117" s="931"/>
      <c r="AD117" s="931"/>
      <c r="AE117" s="932"/>
      <c r="AF117" s="933">
        <v>1209765</v>
      </c>
      <c r="AG117" s="931"/>
      <c r="AH117" s="931"/>
      <c r="AI117" s="931"/>
      <c r="AJ117" s="932"/>
      <c r="AK117" s="933">
        <v>1279188</v>
      </c>
      <c r="AL117" s="931"/>
      <c r="AM117" s="931"/>
      <c r="AN117" s="931"/>
      <c r="AO117" s="932"/>
      <c r="AP117" s="934"/>
      <c r="AQ117" s="935"/>
      <c r="AR117" s="935"/>
      <c r="AS117" s="935"/>
      <c r="AT117" s="936"/>
      <c r="AU117" s="960"/>
      <c r="AV117" s="961"/>
      <c r="AW117" s="961"/>
      <c r="AX117" s="961"/>
      <c r="AY117" s="961"/>
      <c r="AZ117" s="891" t="s">
        <v>451</v>
      </c>
      <c r="BA117" s="892"/>
      <c r="BB117" s="892"/>
      <c r="BC117" s="892"/>
      <c r="BD117" s="892"/>
      <c r="BE117" s="892"/>
      <c r="BF117" s="892"/>
      <c r="BG117" s="892"/>
      <c r="BH117" s="892"/>
      <c r="BI117" s="892"/>
      <c r="BJ117" s="892"/>
      <c r="BK117" s="892"/>
      <c r="BL117" s="892"/>
      <c r="BM117" s="892"/>
      <c r="BN117" s="892"/>
      <c r="BO117" s="892"/>
      <c r="BP117" s="893"/>
      <c r="BQ117" s="817" t="s">
        <v>390</v>
      </c>
      <c r="BR117" s="818"/>
      <c r="BS117" s="818"/>
      <c r="BT117" s="818"/>
      <c r="BU117" s="818"/>
      <c r="BV117" s="818" t="s">
        <v>390</v>
      </c>
      <c r="BW117" s="818"/>
      <c r="BX117" s="818"/>
      <c r="BY117" s="818"/>
      <c r="BZ117" s="818"/>
      <c r="CA117" s="818" t="s">
        <v>390</v>
      </c>
      <c r="CB117" s="818"/>
      <c r="CC117" s="818"/>
      <c r="CD117" s="818"/>
      <c r="CE117" s="818"/>
      <c r="CF117" s="903" t="s">
        <v>390</v>
      </c>
      <c r="CG117" s="904"/>
      <c r="CH117" s="904"/>
      <c r="CI117" s="904"/>
      <c r="CJ117" s="904"/>
      <c r="CK117" s="955"/>
      <c r="CL117" s="849"/>
      <c r="CM117" s="845" t="s">
        <v>452</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390</v>
      </c>
      <c r="DH117" s="808"/>
      <c r="DI117" s="808"/>
      <c r="DJ117" s="808"/>
      <c r="DK117" s="809"/>
      <c r="DL117" s="810" t="s">
        <v>390</v>
      </c>
      <c r="DM117" s="808"/>
      <c r="DN117" s="808"/>
      <c r="DO117" s="808"/>
      <c r="DP117" s="809"/>
      <c r="DQ117" s="810" t="s">
        <v>390</v>
      </c>
      <c r="DR117" s="808"/>
      <c r="DS117" s="808"/>
      <c r="DT117" s="808"/>
      <c r="DU117" s="809"/>
      <c r="DV117" s="852" t="s">
        <v>390</v>
      </c>
      <c r="DW117" s="853"/>
      <c r="DX117" s="853"/>
      <c r="DY117" s="853"/>
      <c r="DZ117" s="854"/>
    </row>
    <row r="118" spans="1:130" s="233" customFormat="1" ht="26.25" customHeight="1" x14ac:dyDescent="0.15">
      <c r="A118" s="923" t="s">
        <v>425</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422</v>
      </c>
      <c r="AB118" s="924"/>
      <c r="AC118" s="924"/>
      <c r="AD118" s="924"/>
      <c r="AE118" s="925"/>
      <c r="AF118" s="926" t="s">
        <v>423</v>
      </c>
      <c r="AG118" s="924"/>
      <c r="AH118" s="924"/>
      <c r="AI118" s="924"/>
      <c r="AJ118" s="925"/>
      <c r="AK118" s="926" t="s">
        <v>303</v>
      </c>
      <c r="AL118" s="924"/>
      <c r="AM118" s="924"/>
      <c r="AN118" s="924"/>
      <c r="AO118" s="925"/>
      <c r="AP118" s="927" t="s">
        <v>424</v>
      </c>
      <c r="AQ118" s="928"/>
      <c r="AR118" s="928"/>
      <c r="AS118" s="928"/>
      <c r="AT118" s="929"/>
      <c r="AU118" s="960"/>
      <c r="AV118" s="961"/>
      <c r="AW118" s="961"/>
      <c r="AX118" s="961"/>
      <c r="AY118" s="961"/>
      <c r="AZ118" s="866" t="s">
        <v>453</v>
      </c>
      <c r="BA118" s="867"/>
      <c r="BB118" s="867"/>
      <c r="BC118" s="867"/>
      <c r="BD118" s="867"/>
      <c r="BE118" s="867"/>
      <c r="BF118" s="867"/>
      <c r="BG118" s="867"/>
      <c r="BH118" s="867"/>
      <c r="BI118" s="867"/>
      <c r="BJ118" s="867"/>
      <c r="BK118" s="867"/>
      <c r="BL118" s="867"/>
      <c r="BM118" s="867"/>
      <c r="BN118" s="867"/>
      <c r="BO118" s="867"/>
      <c r="BP118" s="868"/>
      <c r="BQ118" s="907" t="s">
        <v>127</v>
      </c>
      <c r="BR118" s="873"/>
      <c r="BS118" s="873"/>
      <c r="BT118" s="873"/>
      <c r="BU118" s="873"/>
      <c r="BV118" s="873" t="s">
        <v>390</v>
      </c>
      <c r="BW118" s="873"/>
      <c r="BX118" s="873"/>
      <c r="BY118" s="873"/>
      <c r="BZ118" s="873"/>
      <c r="CA118" s="873" t="s">
        <v>390</v>
      </c>
      <c r="CB118" s="873"/>
      <c r="CC118" s="873"/>
      <c r="CD118" s="873"/>
      <c r="CE118" s="873"/>
      <c r="CF118" s="903" t="s">
        <v>390</v>
      </c>
      <c r="CG118" s="904"/>
      <c r="CH118" s="904"/>
      <c r="CI118" s="904"/>
      <c r="CJ118" s="904"/>
      <c r="CK118" s="955"/>
      <c r="CL118" s="849"/>
      <c r="CM118" s="845" t="s">
        <v>454</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390</v>
      </c>
      <c r="DH118" s="808"/>
      <c r="DI118" s="808"/>
      <c r="DJ118" s="808"/>
      <c r="DK118" s="809"/>
      <c r="DL118" s="810" t="s">
        <v>390</v>
      </c>
      <c r="DM118" s="808"/>
      <c r="DN118" s="808"/>
      <c r="DO118" s="808"/>
      <c r="DP118" s="809"/>
      <c r="DQ118" s="810" t="s">
        <v>390</v>
      </c>
      <c r="DR118" s="808"/>
      <c r="DS118" s="808"/>
      <c r="DT118" s="808"/>
      <c r="DU118" s="809"/>
      <c r="DV118" s="852" t="s">
        <v>390</v>
      </c>
      <c r="DW118" s="853"/>
      <c r="DX118" s="853"/>
      <c r="DY118" s="853"/>
      <c r="DZ118" s="854"/>
    </row>
    <row r="119" spans="1:130" s="233" customFormat="1" ht="26.25" customHeight="1" x14ac:dyDescent="0.15">
      <c r="A119" s="846" t="s">
        <v>428</v>
      </c>
      <c r="B119" s="847"/>
      <c r="C119" s="888" t="s">
        <v>429</v>
      </c>
      <c r="D119" s="838"/>
      <c r="E119" s="838"/>
      <c r="F119" s="838"/>
      <c r="G119" s="838"/>
      <c r="H119" s="838"/>
      <c r="I119" s="838"/>
      <c r="J119" s="838"/>
      <c r="K119" s="838"/>
      <c r="L119" s="838"/>
      <c r="M119" s="838"/>
      <c r="N119" s="838"/>
      <c r="O119" s="838"/>
      <c r="P119" s="838"/>
      <c r="Q119" s="838"/>
      <c r="R119" s="838"/>
      <c r="S119" s="838"/>
      <c r="T119" s="838"/>
      <c r="U119" s="838"/>
      <c r="V119" s="838"/>
      <c r="W119" s="838"/>
      <c r="X119" s="838"/>
      <c r="Y119" s="838"/>
      <c r="Z119" s="839"/>
      <c r="AA119" s="916" t="s">
        <v>390</v>
      </c>
      <c r="AB119" s="917"/>
      <c r="AC119" s="917"/>
      <c r="AD119" s="917"/>
      <c r="AE119" s="918"/>
      <c r="AF119" s="919" t="s">
        <v>390</v>
      </c>
      <c r="AG119" s="917"/>
      <c r="AH119" s="917"/>
      <c r="AI119" s="917"/>
      <c r="AJ119" s="918"/>
      <c r="AK119" s="919" t="s">
        <v>127</v>
      </c>
      <c r="AL119" s="917"/>
      <c r="AM119" s="917"/>
      <c r="AN119" s="917"/>
      <c r="AO119" s="918"/>
      <c r="AP119" s="920" t="s">
        <v>390</v>
      </c>
      <c r="AQ119" s="921"/>
      <c r="AR119" s="921"/>
      <c r="AS119" s="921"/>
      <c r="AT119" s="922"/>
      <c r="AU119" s="962"/>
      <c r="AV119" s="963"/>
      <c r="AW119" s="963"/>
      <c r="AX119" s="963"/>
      <c r="AY119" s="963"/>
      <c r="AZ119" s="254" t="s">
        <v>184</v>
      </c>
      <c r="BA119" s="254"/>
      <c r="BB119" s="254"/>
      <c r="BC119" s="254"/>
      <c r="BD119" s="254"/>
      <c r="BE119" s="254"/>
      <c r="BF119" s="254"/>
      <c r="BG119" s="254"/>
      <c r="BH119" s="254"/>
      <c r="BI119" s="254"/>
      <c r="BJ119" s="254"/>
      <c r="BK119" s="254"/>
      <c r="BL119" s="254"/>
      <c r="BM119" s="254"/>
      <c r="BN119" s="254"/>
      <c r="BO119" s="905" t="s">
        <v>455</v>
      </c>
      <c r="BP119" s="906"/>
      <c r="BQ119" s="907">
        <v>11502020</v>
      </c>
      <c r="BR119" s="873"/>
      <c r="BS119" s="873"/>
      <c r="BT119" s="873"/>
      <c r="BU119" s="873"/>
      <c r="BV119" s="873">
        <v>11285457</v>
      </c>
      <c r="BW119" s="873"/>
      <c r="BX119" s="873"/>
      <c r="BY119" s="873"/>
      <c r="BZ119" s="873"/>
      <c r="CA119" s="873">
        <v>10592660</v>
      </c>
      <c r="CB119" s="873"/>
      <c r="CC119" s="873"/>
      <c r="CD119" s="873"/>
      <c r="CE119" s="873"/>
      <c r="CF119" s="776"/>
      <c r="CG119" s="777"/>
      <c r="CH119" s="777"/>
      <c r="CI119" s="777"/>
      <c r="CJ119" s="862"/>
      <c r="CK119" s="956"/>
      <c r="CL119" s="851"/>
      <c r="CM119" s="866" t="s">
        <v>456</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390</v>
      </c>
      <c r="DH119" s="792"/>
      <c r="DI119" s="792"/>
      <c r="DJ119" s="792"/>
      <c r="DK119" s="793"/>
      <c r="DL119" s="794" t="s">
        <v>390</v>
      </c>
      <c r="DM119" s="792"/>
      <c r="DN119" s="792"/>
      <c r="DO119" s="792"/>
      <c r="DP119" s="793"/>
      <c r="DQ119" s="794" t="s">
        <v>390</v>
      </c>
      <c r="DR119" s="792"/>
      <c r="DS119" s="792"/>
      <c r="DT119" s="792"/>
      <c r="DU119" s="793"/>
      <c r="DV119" s="876" t="s">
        <v>390</v>
      </c>
      <c r="DW119" s="877"/>
      <c r="DX119" s="877"/>
      <c r="DY119" s="877"/>
      <c r="DZ119" s="878"/>
    </row>
    <row r="120" spans="1:130" s="233" customFormat="1" ht="26.25" customHeight="1" x14ac:dyDescent="0.15">
      <c r="A120" s="848"/>
      <c r="B120" s="849"/>
      <c r="C120" s="845" t="s">
        <v>433</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390</v>
      </c>
      <c r="AB120" s="808"/>
      <c r="AC120" s="808"/>
      <c r="AD120" s="808"/>
      <c r="AE120" s="809"/>
      <c r="AF120" s="810" t="s">
        <v>390</v>
      </c>
      <c r="AG120" s="808"/>
      <c r="AH120" s="808"/>
      <c r="AI120" s="808"/>
      <c r="AJ120" s="809"/>
      <c r="AK120" s="810" t="s">
        <v>390</v>
      </c>
      <c r="AL120" s="808"/>
      <c r="AM120" s="808"/>
      <c r="AN120" s="808"/>
      <c r="AO120" s="809"/>
      <c r="AP120" s="852" t="s">
        <v>390</v>
      </c>
      <c r="AQ120" s="853"/>
      <c r="AR120" s="853"/>
      <c r="AS120" s="853"/>
      <c r="AT120" s="854"/>
      <c r="AU120" s="908" t="s">
        <v>457</v>
      </c>
      <c r="AV120" s="909"/>
      <c r="AW120" s="909"/>
      <c r="AX120" s="909"/>
      <c r="AY120" s="910"/>
      <c r="AZ120" s="888" t="s">
        <v>458</v>
      </c>
      <c r="BA120" s="838"/>
      <c r="BB120" s="838"/>
      <c r="BC120" s="838"/>
      <c r="BD120" s="838"/>
      <c r="BE120" s="838"/>
      <c r="BF120" s="838"/>
      <c r="BG120" s="838"/>
      <c r="BH120" s="838"/>
      <c r="BI120" s="838"/>
      <c r="BJ120" s="838"/>
      <c r="BK120" s="838"/>
      <c r="BL120" s="838"/>
      <c r="BM120" s="838"/>
      <c r="BN120" s="838"/>
      <c r="BO120" s="838"/>
      <c r="BP120" s="839"/>
      <c r="BQ120" s="889">
        <v>2489057</v>
      </c>
      <c r="BR120" s="870"/>
      <c r="BS120" s="870"/>
      <c r="BT120" s="870"/>
      <c r="BU120" s="870"/>
      <c r="BV120" s="870">
        <v>2279815</v>
      </c>
      <c r="BW120" s="870"/>
      <c r="BX120" s="870"/>
      <c r="BY120" s="870"/>
      <c r="BZ120" s="870"/>
      <c r="CA120" s="870">
        <v>2245011</v>
      </c>
      <c r="CB120" s="870"/>
      <c r="CC120" s="870"/>
      <c r="CD120" s="870"/>
      <c r="CE120" s="870"/>
      <c r="CF120" s="894">
        <v>63.4</v>
      </c>
      <c r="CG120" s="895"/>
      <c r="CH120" s="895"/>
      <c r="CI120" s="895"/>
      <c r="CJ120" s="895"/>
      <c r="CK120" s="896" t="s">
        <v>459</v>
      </c>
      <c r="CL120" s="880"/>
      <c r="CM120" s="880"/>
      <c r="CN120" s="880"/>
      <c r="CO120" s="881"/>
      <c r="CP120" s="900" t="s">
        <v>460</v>
      </c>
      <c r="CQ120" s="901"/>
      <c r="CR120" s="901"/>
      <c r="CS120" s="901"/>
      <c r="CT120" s="901"/>
      <c r="CU120" s="901"/>
      <c r="CV120" s="901"/>
      <c r="CW120" s="901"/>
      <c r="CX120" s="901"/>
      <c r="CY120" s="901"/>
      <c r="CZ120" s="901"/>
      <c r="DA120" s="901"/>
      <c r="DB120" s="901"/>
      <c r="DC120" s="901"/>
      <c r="DD120" s="901"/>
      <c r="DE120" s="901"/>
      <c r="DF120" s="902"/>
      <c r="DG120" s="889">
        <v>3062789</v>
      </c>
      <c r="DH120" s="870"/>
      <c r="DI120" s="870"/>
      <c r="DJ120" s="870"/>
      <c r="DK120" s="870"/>
      <c r="DL120" s="870">
        <v>3080452</v>
      </c>
      <c r="DM120" s="870"/>
      <c r="DN120" s="870"/>
      <c r="DO120" s="870"/>
      <c r="DP120" s="870"/>
      <c r="DQ120" s="870">
        <v>3173273</v>
      </c>
      <c r="DR120" s="870"/>
      <c r="DS120" s="870"/>
      <c r="DT120" s="870"/>
      <c r="DU120" s="870"/>
      <c r="DV120" s="871">
        <v>89.7</v>
      </c>
      <c r="DW120" s="871"/>
      <c r="DX120" s="871"/>
      <c r="DY120" s="871"/>
      <c r="DZ120" s="872"/>
    </row>
    <row r="121" spans="1:130" s="233" customFormat="1" ht="26.25" customHeight="1" x14ac:dyDescent="0.15">
      <c r="A121" s="848"/>
      <c r="B121" s="849"/>
      <c r="C121" s="891" t="s">
        <v>461</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390</v>
      </c>
      <c r="AB121" s="808"/>
      <c r="AC121" s="808"/>
      <c r="AD121" s="808"/>
      <c r="AE121" s="809"/>
      <c r="AF121" s="810" t="s">
        <v>390</v>
      </c>
      <c r="AG121" s="808"/>
      <c r="AH121" s="808"/>
      <c r="AI121" s="808"/>
      <c r="AJ121" s="809"/>
      <c r="AK121" s="810" t="s">
        <v>127</v>
      </c>
      <c r="AL121" s="808"/>
      <c r="AM121" s="808"/>
      <c r="AN121" s="808"/>
      <c r="AO121" s="809"/>
      <c r="AP121" s="852" t="s">
        <v>390</v>
      </c>
      <c r="AQ121" s="853"/>
      <c r="AR121" s="853"/>
      <c r="AS121" s="853"/>
      <c r="AT121" s="854"/>
      <c r="AU121" s="911"/>
      <c r="AV121" s="912"/>
      <c r="AW121" s="912"/>
      <c r="AX121" s="912"/>
      <c r="AY121" s="913"/>
      <c r="AZ121" s="845" t="s">
        <v>462</v>
      </c>
      <c r="BA121" s="780"/>
      <c r="BB121" s="780"/>
      <c r="BC121" s="780"/>
      <c r="BD121" s="780"/>
      <c r="BE121" s="780"/>
      <c r="BF121" s="780"/>
      <c r="BG121" s="780"/>
      <c r="BH121" s="780"/>
      <c r="BI121" s="780"/>
      <c r="BJ121" s="780"/>
      <c r="BK121" s="780"/>
      <c r="BL121" s="780"/>
      <c r="BM121" s="780"/>
      <c r="BN121" s="780"/>
      <c r="BO121" s="780"/>
      <c r="BP121" s="781"/>
      <c r="BQ121" s="817">
        <v>183659</v>
      </c>
      <c r="BR121" s="818"/>
      <c r="BS121" s="818"/>
      <c r="BT121" s="818"/>
      <c r="BU121" s="818"/>
      <c r="BV121" s="818">
        <v>163374</v>
      </c>
      <c r="BW121" s="818"/>
      <c r="BX121" s="818"/>
      <c r="BY121" s="818"/>
      <c r="BZ121" s="818"/>
      <c r="CA121" s="818">
        <v>150777</v>
      </c>
      <c r="CB121" s="818"/>
      <c r="CC121" s="818"/>
      <c r="CD121" s="818"/>
      <c r="CE121" s="818"/>
      <c r="CF121" s="903">
        <v>4.3</v>
      </c>
      <c r="CG121" s="904"/>
      <c r="CH121" s="904"/>
      <c r="CI121" s="904"/>
      <c r="CJ121" s="904"/>
      <c r="CK121" s="897"/>
      <c r="CL121" s="883"/>
      <c r="CM121" s="883"/>
      <c r="CN121" s="883"/>
      <c r="CO121" s="884"/>
      <c r="CP121" s="863" t="s">
        <v>463</v>
      </c>
      <c r="CQ121" s="864"/>
      <c r="CR121" s="864"/>
      <c r="CS121" s="864"/>
      <c r="CT121" s="864"/>
      <c r="CU121" s="864"/>
      <c r="CV121" s="864"/>
      <c r="CW121" s="864"/>
      <c r="CX121" s="864"/>
      <c r="CY121" s="864"/>
      <c r="CZ121" s="864"/>
      <c r="DA121" s="864"/>
      <c r="DB121" s="864"/>
      <c r="DC121" s="864"/>
      <c r="DD121" s="864"/>
      <c r="DE121" s="864"/>
      <c r="DF121" s="865"/>
      <c r="DG121" s="817" t="s">
        <v>390</v>
      </c>
      <c r="DH121" s="818"/>
      <c r="DI121" s="818"/>
      <c r="DJ121" s="818"/>
      <c r="DK121" s="818"/>
      <c r="DL121" s="818" t="s">
        <v>127</v>
      </c>
      <c r="DM121" s="818"/>
      <c r="DN121" s="818"/>
      <c r="DO121" s="818"/>
      <c r="DP121" s="818"/>
      <c r="DQ121" s="818" t="s">
        <v>127</v>
      </c>
      <c r="DR121" s="818"/>
      <c r="DS121" s="818"/>
      <c r="DT121" s="818"/>
      <c r="DU121" s="818"/>
      <c r="DV121" s="824" t="s">
        <v>390</v>
      </c>
      <c r="DW121" s="824"/>
      <c r="DX121" s="824"/>
      <c r="DY121" s="824"/>
      <c r="DZ121" s="825"/>
    </row>
    <row r="122" spans="1:130" s="233" customFormat="1" ht="26.25" customHeight="1" x14ac:dyDescent="0.15">
      <c r="A122" s="848"/>
      <c r="B122" s="849"/>
      <c r="C122" s="845" t="s">
        <v>443</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127</v>
      </c>
      <c r="AB122" s="808"/>
      <c r="AC122" s="808"/>
      <c r="AD122" s="808"/>
      <c r="AE122" s="809"/>
      <c r="AF122" s="810" t="s">
        <v>127</v>
      </c>
      <c r="AG122" s="808"/>
      <c r="AH122" s="808"/>
      <c r="AI122" s="808"/>
      <c r="AJ122" s="809"/>
      <c r="AK122" s="810" t="s">
        <v>127</v>
      </c>
      <c r="AL122" s="808"/>
      <c r="AM122" s="808"/>
      <c r="AN122" s="808"/>
      <c r="AO122" s="809"/>
      <c r="AP122" s="852" t="s">
        <v>390</v>
      </c>
      <c r="AQ122" s="853"/>
      <c r="AR122" s="853"/>
      <c r="AS122" s="853"/>
      <c r="AT122" s="854"/>
      <c r="AU122" s="911"/>
      <c r="AV122" s="912"/>
      <c r="AW122" s="912"/>
      <c r="AX122" s="912"/>
      <c r="AY122" s="913"/>
      <c r="AZ122" s="866" t="s">
        <v>464</v>
      </c>
      <c r="BA122" s="867"/>
      <c r="BB122" s="867"/>
      <c r="BC122" s="867"/>
      <c r="BD122" s="867"/>
      <c r="BE122" s="867"/>
      <c r="BF122" s="867"/>
      <c r="BG122" s="867"/>
      <c r="BH122" s="867"/>
      <c r="BI122" s="867"/>
      <c r="BJ122" s="867"/>
      <c r="BK122" s="867"/>
      <c r="BL122" s="867"/>
      <c r="BM122" s="867"/>
      <c r="BN122" s="867"/>
      <c r="BO122" s="867"/>
      <c r="BP122" s="868"/>
      <c r="BQ122" s="907">
        <v>7541055</v>
      </c>
      <c r="BR122" s="873"/>
      <c r="BS122" s="873"/>
      <c r="BT122" s="873"/>
      <c r="BU122" s="873"/>
      <c r="BV122" s="873">
        <v>7356167</v>
      </c>
      <c r="BW122" s="873"/>
      <c r="BX122" s="873"/>
      <c r="BY122" s="873"/>
      <c r="BZ122" s="873"/>
      <c r="CA122" s="873">
        <v>6951942</v>
      </c>
      <c r="CB122" s="873"/>
      <c r="CC122" s="873"/>
      <c r="CD122" s="873"/>
      <c r="CE122" s="873"/>
      <c r="CF122" s="874">
        <v>196.4</v>
      </c>
      <c r="CG122" s="875"/>
      <c r="CH122" s="875"/>
      <c r="CI122" s="875"/>
      <c r="CJ122" s="875"/>
      <c r="CK122" s="897"/>
      <c r="CL122" s="883"/>
      <c r="CM122" s="883"/>
      <c r="CN122" s="883"/>
      <c r="CO122" s="884"/>
      <c r="CP122" s="863" t="s">
        <v>403</v>
      </c>
      <c r="CQ122" s="864"/>
      <c r="CR122" s="864"/>
      <c r="CS122" s="864"/>
      <c r="CT122" s="864"/>
      <c r="CU122" s="864"/>
      <c r="CV122" s="864"/>
      <c r="CW122" s="864"/>
      <c r="CX122" s="864"/>
      <c r="CY122" s="864"/>
      <c r="CZ122" s="864"/>
      <c r="DA122" s="864"/>
      <c r="DB122" s="864"/>
      <c r="DC122" s="864"/>
      <c r="DD122" s="864"/>
      <c r="DE122" s="864"/>
      <c r="DF122" s="865"/>
      <c r="DG122" s="817" t="s">
        <v>390</v>
      </c>
      <c r="DH122" s="818"/>
      <c r="DI122" s="818"/>
      <c r="DJ122" s="818"/>
      <c r="DK122" s="818"/>
      <c r="DL122" s="818" t="s">
        <v>390</v>
      </c>
      <c r="DM122" s="818"/>
      <c r="DN122" s="818"/>
      <c r="DO122" s="818"/>
      <c r="DP122" s="818"/>
      <c r="DQ122" s="818" t="s">
        <v>390</v>
      </c>
      <c r="DR122" s="818"/>
      <c r="DS122" s="818"/>
      <c r="DT122" s="818"/>
      <c r="DU122" s="818"/>
      <c r="DV122" s="824" t="s">
        <v>390</v>
      </c>
      <c r="DW122" s="824"/>
      <c r="DX122" s="824"/>
      <c r="DY122" s="824"/>
      <c r="DZ122" s="825"/>
    </row>
    <row r="123" spans="1:130" s="233" customFormat="1" ht="26.25" customHeight="1" x14ac:dyDescent="0.15">
      <c r="A123" s="848"/>
      <c r="B123" s="849"/>
      <c r="C123" s="845" t="s">
        <v>449</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390</v>
      </c>
      <c r="AB123" s="808"/>
      <c r="AC123" s="808"/>
      <c r="AD123" s="808"/>
      <c r="AE123" s="809"/>
      <c r="AF123" s="810" t="s">
        <v>390</v>
      </c>
      <c r="AG123" s="808"/>
      <c r="AH123" s="808"/>
      <c r="AI123" s="808"/>
      <c r="AJ123" s="809"/>
      <c r="AK123" s="810" t="s">
        <v>390</v>
      </c>
      <c r="AL123" s="808"/>
      <c r="AM123" s="808"/>
      <c r="AN123" s="808"/>
      <c r="AO123" s="809"/>
      <c r="AP123" s="852" t="s">
        <v>390</v>
      </c>
      <c r="AQ123" s="853"/>
      <c r="AR123" s="853"/>
      <c r="AS123" s="853"/>
      <c r="AT123" s="854"/>
      <c r="AU123" s="914"/>
      <c r="AV123" s="915"/>
      <c r="AW123" s="915"/>
      <c r="AX123" s="915"/>
      <c r="AY123" s="915"/>
      <c r="AZ123" s="254" t="s">
        <v>184</v>
      </c>
      <c r="BA123" s="254"/>
      <c r="BB123" s="254"/>
      <c r="BC123" s="254"/>
      <c r="BD123" s="254"/>
      <c r="BE123" s="254"/>
      <c r="BF123" s="254"/>
      <c r="BG123" s="254"/>
      <c r="BH123" s="254"/>
      <c r="BI123" s="254"/>
      <c r="BJ123" s="254"/>
      <c r="BK123" s="254"/>
      <c r="BL123" s="254"/>
      <c r="BM123" s="254"/>
      <c r="BN123" s="254"/>
      <c r="BO123" s="905" t="s">
        <v>465</v>
      </c>
      <c r="BP123" s="906"/>
      <c r="BQ123" s="860">
        <v>10213771</v>
      </c>
      <c r="BR123" s="861"/>
      <c r="BS123" s="861"/>
      <c r="BT123" s="861"/>
      <c r="BU123" s="861"/>
      <c r="BV123" s="861">
        <v>9799356</v>
      </c>
      <c r="BW123" s="861"/>
      <c r="BX123" s="861"/>
      <c r="BY123" s="861"/>
      <c r="BZ123" s="861"/>
      <c r="CA123" s="861">
        <v>9347730</v>
      </c>
      <c r="CB123" s="861"/>
      <c r="CC123" s="861"/>
      <c r="CD123" s="861"/>
      <c r="CE123" s="861"/>
      <c r="CF123" s="776"/>
      <c r="CG123" s="777"/>
      <c r="CH123" s="777"/>
      <c r="CI123" s="777"/>
      <c r="CJ123" s="862"/>
      <c r="CK123" s="897"/>
      <c r="CL123" s="883"/>
      <c r="CM123" s="883"/>
      <c r="CN123" s="883"/>
      <c r="CO123" s="884"/>
      <c r="CP123" s="863" t="s">
        <v>466</v>
      </c>
      <c r="CQ123" s="864"/>
      <c r="CR123" s="864"/>
      <c r="CS123" s="864"/>
      <c r="CT123" s="864"/>
      <c r="CU123" s="864"/>
      <c r="CV123" s="864"/>
      <c r="CW123" s="864"/>
      <c r="CX123" s="864"/>
      <c r="CY123" s="864"/>
      <c r="CZ123" s="864"/>
      <c r="DA123" s="864"/>
      <c r="DB123" s="864"/>
      <c r="DC123" s="864"/>
      <c r="DD123" s="864"/>
      <c r="DE123" s="864"/>
      <c r="DF123" s="865"/>
      <c r="DG123" s="807" t="s">
        <v>390</v>
      </c>
      <c r="DH123" s="808"/>
      <c r="DI123" s="808"/>
      <c r="DJ123" s="808"/>
      <c r="DK123" s="809"/>
      <c r="DL123" s="810" t="s">
        <v>390</v>
      </c>
      <c r="DM123" s="808"/>
      <c r="DN123" s="808"/>
      <c r="DO123" s="808"/>
      <c r="DP123" s="809"/>
      <c r="DQ123" s="810" t="s">
        <v>390</v>
      </c>
      <c r="DR123" s="808"/>
      <c r="DS123" s="808"/>
      <c r="DT123" s="808"/>
      <c r="DU123" s="809"/>
      <c r="DV123" s="852" t="s">
        <v>390</v>
      </c>
      <c r="DW123" s="853"/>
      <c r="DX123" s="853"/>
      <c r="DY123" s="853"/>
      <c r="DZ123" s="854"/>
    </row>
    <row r="124" spans="1:130" s="233" customFormat="1" ht="26.25" customHeight="1" thickBot="1" x14ac:dyDescent="0.2">
      <c r="A124" s="848"/>
      <c r="B124" s="849"/>
      <c r="C124" s="845" t="s">
        <v>452</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390</v>
      </c>
      <c r="AB124" s="808"/>
      <c r="AC124" s="808"/>
      <c r="AD124" s="808"/>
      <c r="AE124" s="809"/>
      <c r="AF124" s="810" t="s">
        <v>390</v>
      </c>
      <c r="AG124" s="808"/>
      <c r="AH124" s="808"/>
      <c r="AI124" s="808"/>
      <c r="AJ124" s="809"/>
      <c r="AK124" s="810" t="s">
        <v>390</v>
      </c>
      <c r="AL124" s="808"/>
      <c r="AM124" s="808"/>
      <c r="AN124" s="808"/>
      <c r="AO124" s="809"/>
      <c r="AP124" s="852" t="s">
        <v>390</v>
      </c>
      <c r="AQ124" s="853"/>
      <c r="AR124" s="853"/>
      <c r="AS124" s="853"/>
      <c r="AT124" s="854"/>
      <c r="AU124" s="855" t="s">
        <v>467</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39.799999999999997</v>
      </c>
      <c r="BR124" s="859"/>
      <c r="BS124" s="859"/>
      <c r="BT124" s="859"/>
      <c r="BU124" s="859"/>
      <c r="BV124" s="859">
        <v>44.2</v>
      </c>
      <c r="BW124" s="859"/>
      <c r="BX124" s="859"/>
      <c r="BY124" s="859"/>
      <c r="BZ124" s="859"/>
      <c r="CA124" s="859">
        <v>35.1</v>
      </c>
      <c r="CB124" s="859"/>
      <c r="CC124" s="859"/>
      <c r="CD124" s="859"/>
      <c r="CE124" s="859"/>
      <c r="CF124" s="754"/>
      <c r="CG124" s="755"/>
      <c r="CH124" s="755"/>
      <c r="CI124" s="755"/>
      <c r="CJ124" s="890"/>
      <c r="CK124" s="898"/>
      <c r="CL124" s="898"/>
      <c r="CM124" s="898"/>
      <c r="CN124" s="898"/>
      <c r="CO124" s="899"/>
      <c r="CP124" s="863" t="s">
        <v>468</v>
      </c>
      <c r="CQ124" s="864"/>
      <c r="CR124" s="864"/>
      <c r="CS124" s="864"/>
      <c r="CT124" s="864"/>
      <c r="CU124" s="864"/>
      <c r="CV124" s="864"/>
      <c r="CW124" s="864"/>
      <c r="CX124" s="864"/>
      <c r="CY124" s="864"/>
      <c r="CZ124" s="864"/>
      <c r="DA124" s="864"/>
      <c r="DB124" s="864"/>
      <c r="DC124" s="864"/>
      <c r="DD124" s="864"/>
      <c r="DE124" s="864"/>
      <c r="DF124" s="865"/>
      <c r="DG124" s="791" t="s">
        <v>390</v>
      </c>
      <c r="DH124" s="792"/>
      <c r="DI124" s="792"/>
      <c r="DJ124" s="792"/>
      <c r="DK124" s="793"/>
      <c r="DL124" s="794" t="s">
        <v>390</v>
      </c>
      <c r="DM124" s="792"/>
      <c r="DN124" s="792"/>
      <c r="DO124" s="792"/>
      <c r="DP124" s="793"/>
      <c r="DQ124" s="794" t="s">
        <v>390</v>
      </c>
      <c r="DR124" s="792"/>
      <c r="DS124" s="792"/>
      <c r="DT124" s="792"/>
      <c r="DU124" s="793"/>
      <c r="DV124" s="876" t="s">
        <v>127</v>
      </c>
      <c r="DW124" s="877"/>
      <c r="DX124" s="877"/>
      <c r="DY124" s="877"/>
      <c r="DZ124" s="878"/>
    </row>
    <row r="125" spans="1:130" s="233" customFormat="1" ht="26.25" customHeight="1" x14ac:dyDescent="0.15">
      <c r="A125" s="848"/>
      <c r="B125" s="849"/>
      <c r="C125" s="845" t="s">
        <v>454</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390</v>
      </c>
      <c r="AB125" s="808"/>
      <c r="AC125" s="808"/>
      <c r="AD125" s="808"/>
      <c r="AE125" s="809"/>
      <c r="AF125" s="810" t="s">
        <v>390</v>
      </c>
      <c r="AG125" s="808"/>
      <c r="AH125" s="808"/>
      <c r="AI125" s="808"/>
      <c r="AJ125" s="809"/>
      <c r="AK125" s="810" t="s">
        <v>390</v>
      </c>
      <c r="AL125" s="808"/>
      <c r="AM125" s="808"/>
      <c r="AN125" s="808"/>
      <c r="AO125" s="809"/>
      <c r="AP125" s="852" t="s">
        <v>390</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469</v>
      </c>
      <c r="CL125" s="880"/>
      <c r="CM125" s="880"/>
      <c r="CN125" s="880"/>
      <c r="CO125" s="881"/>
      <c r="CP125" s="888" t="s">
        <v>470</v>
      </c>
      <c r="CQ125" s="838"/>
      <c r="CR125" s="838"/>
      <c r="CS125" s="838"/>
      <c r="CT125" s="838"/>
      <c r="CU125" s="838"/>
      <c r="CV125" s="838"/>
      <c r="CW125" s="838"/>
      <c r="CX125" s="838"/>
      <c r="CY125" s="838"/>
      <c r="CZ125" s="838"/>
      <c r="DA125" s="838"/>
      <c r="DB125" s="838"/>
      <c r="DC125" s="838"/>
      <c r="DD125" s="838"/>
      <c r="DE125" s="838"/>
      <c r="DF125" s="839"/>
      <c r="DG125" s="889" t="s">
        <v>390</v>
      </c>
      <c r="DH125" s="870"/>
      <c r="DI125" s="870"/>
      <c r="DJ125" s="870"/>
      <c r="DK125" s="870"/>
      <c r="DL125" s="870" t="s">
        <v>390</v>
      </c>
      <c r="DM125" s="870"/>
      <c r="DN125" s="870"/>
      <c r="DO125" s="870"/>
      <c r="DP125" s="870"/>
      <c r="DQ125" s="870" t="s">
        <v>127</v>
      </c>
      <c r="DR125" s="870"/>
      <c r="DS125" s="870"/>
      <c r="DT125" s="870"/>
      <c r="DU125" s="870"/>
      <c r="DV125" s="871" t="s">
        <v>127</v>
      </c>
      <c r="DW125" s="871"/>
      <c r="DX125" s="871"/>
      <c r="DY125" s="871"/>
      <c r="DZ125" s="872"/>
    </row>
    <row r="126" spans="1:130" s="233" customFormat="1" ht="26.25" customHeight="1" thickBot="1" x14ac:dyDescent="0.2">
      <c r="A126" s="848"/>
      <c r="B126" s="849"/>
      <c r="C126" s="845" t="s">
        <v>456</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127</v>
      </c>
      <c r="AB126" s="808"/>
      <c r="AC126" s="808"/>
      <c r="AD126" s="808"/>
      <c r="AE126" s="809"/>
      <c r="AF126" s="810" t="s">
        <v>127</v>
      </c>
      <c r="AG126" s="808"/>
      <c r="AH126" s="808"/>
      <c r="AI126" s="808"/>
      <c r="AJ126" s="809"/>
      <c r="AK126" s="810" t="s">
        <v>127</v>
      </c>
      <c r="AL126" s="808"/>
      <c r="AM126" s="808"/>
      <c r="AN126" s="808"/>
      <c r="AO126" s="809"/>
      <c r="AP126" s="852" t="s">
        <v>390</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5" t="s">
        <v>471</v>
      </c>
      <c r="CQ126" s="780"/>
      <c r="CR126" s="780"/>
      <c r="CS126" s="780"/>
      <c r="CT126" s="780"/>
      <c r="CU126" s="780"/>
      <c r="CV126" s="780"/>
      <c r="CW126" s="780"/>
      <c r="CX126" s="780"/>
      <c r="CY126" s="780"/>
      <c r="CZ126" s="780"/>
      <c r="DA126" s="780"/>
      <c r="DB126" s="780"/>
      <c r="DC126" s="780"/>
      <c r="DD126" s="780"/>
      <c r="DE126" s="780"/>
      <c r="DF126" s="781"/>
      <c r="DG126" s="817" t="s">
        <v>390</v>
      </c>
      <c r="DH126" s="818"/>
      <c r="DI126" s="818"/>
      <c r="DJ126" s="818"/>
      <c r="DK126" s="818"/>
      <c r="DL126" s="818" t="s">
        <v>127</v>
      </c>
      <c r="DM126" s="818"/>
      <c r="DN126" s="818"/>
      <c r="DO126" s="818"/>
      <c r="DP126" s="818"/>
      <c r="DQ126" s="818" t="s">
        <v>127</v>
      </c>
      <c r="DR126" s="818"/>
      <c r="DS126" s="818"/>
      <c r="DT126" s="818"/>
      <c r="DU126" s="818"/>
      <c r="DV126" s="824" t="s">
        <v>127</v>
      </c>
      <c r="DW126" s="824"/>
      <c r="DX126" s="824"/>
      <c r="DY126" s="824"/>
      <c r="DZ126" s="825"/>
    </row>
    <row r="127" spans="1:130" s="233" customFormat="1" ht="26.25" customHeight="1" x14ac:dyDescent="0.15">
      <c r="A127" s="850"/>
      <c r="B127" s="851"/>
      <c r="C127" s="866" t="s">
        <v>472</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v>2607</v>
      </c>
      <c r="AB127" s="808"/>
      <c r="AC127" s="808"/>
      <c r="AD127" s="808"/>
      <c r="AE127" s="809"/>
      <c r="AF127" s="810">
        <v>1663</v>
      </c>
      <c r="AG127" s="808"/>
      <c r="AH127" s="808"/>
      <c r="AI127" s="808"/>
      <c r="AJ127" s="809"/>
      <c r="AK127" s="810">
        <v>7588</v>
      </c>
      <c r="AL127" s="808"/>
      <c r="AM127" s="808"/>
      <c r="AN127" s="808"/>
      <c r="AO127" s="809"/>
      <c r="AP127" s="852">
        <v>0.2</v>
      </c>
      <c r="AQ127" s="853"/>
      <c r="AR127" s="853"/>
      <c r="AS127" s="853"/>
      <c r="AT127" s="854"/>
      <c r="AU127" s="235"/>
      <c r="AV127" s="235"/>
      <c r="AW127" s="235"/>
      <c r="AX127" s="869" t="s">
        <v>473</v>
      </c>
      <c r="AY127" s="842"/>
      <c r="AZ127" s="842"/>
      <c r="BA127" s="842"/>
      <c r="BB127" s="842"/>
      <c r="BC127" s="842"/>
      <c r="BD127" s="842"/>
      <c r="BE127" s="843"/>
      <c r="BF127" s="841" t="s">
        <v>474</v>
      </c>
      <c r="BG127" s="842"/>
      <c r="BH127" s="842"/>
      <c r="BI127" s="842"/>
      <c r="BJ127" s="842"/>
      <c r="BK127" s="842"/>
      <c r="BL127" s="843"/>
      <c r="BM127" s="841" t="s">
        <v>475</v>
      </c>
      <c r="BN127" s="842"/>
      <c r="BO127" s="842"/>
      <c r="BP127" s="842"/>
      <c r="BQ127" s="842"/>
      <c r="BR127" s="842"/>
      <c r="BS127" s="843"/>
      <c r="BT127" s="841" t="s">
        <v>476</v>
      </c>
      <c r="BU127" s="842"/>
      <c r="BV127" s="842"/>
      <c r="BW127" s="842"/>
      <c r="BX127" s="842"/>
      <c r="BY127" s="842"/>
      <c r="BZ127" s="844"/>
      <c r="CA127" s="235"/>
      <c r="CB127" s="235"/>
      <c r="CC127" s="235"/>
      <c r="CD127" s="258"/>
      <c r="CE127" s="258"/>
      <c r="CF127" s="258"/>
      <c r="CG127" s="235"/>
      <c r="CH127" s="235"/>
      <c r="CI127" s="235"/>
      <c r="CJ127" s="257"/>
      <c r="CK127" s="882"/>
      <c r="CL127" s="883"/>
      <c r="CM127" s="883"/>
      <c r="CN127" s="883"/>
      <c r="CO127" s="884"/>
      <c r="CP127" s="845" t="s">
        <v>477</v>
      </c>
      <c r="CQ127" s="780"/>
      <c r="CR127" s="780"/>
      <c r="CS127" s="780"/>
      <c r="CT127" s="780"/>
      <c r="CU127" s="780"/>
      <c r="CV127" s="780"/>
      <c r="CW127" s="780"/>
      <c r="CX127" s="780"/>
      <c r="CY127" s="780"/>
      <c r="CZ127" s="780"/>
      <c r="DA127" s="780"/>
      <c r="DB127" s="780"/>
      <c r="DC127" s="780"/>
      <c r="DD127" s="780"/>
      <c r="DE127" s="780"/>
      <c r="DF127" s="781"/>
      <c r="DG127" s="817" t="s">
        <v>390</v>
      </c>
      <c r="DH127" s="818"/>
      <c r="DI127" s="818"/>
      <c r="DJ127" s="818"/>
      <c r="DK127" s="818"/>
      <c r="DL127" s="818" t="s">
        <v>390</v>
      </c>
      <c r="DM127" s="818"/>
      <c r="DN127" s="818"/>
      <c r="DO127" s="818"/>
      <c r="DP127" s="818"/>
      <c r="DQ127" s="818" t="s">
        <v>390</v>
      </c>
      <c r="DR127" s="818"/>
      <c r="DS127" s="818"/>
      <c r="DT127" s="818"/>
      <c r="DU127" s="818"/>
      <c r="DV127" s="824" t="s">
        <v>390</v>
      </c>
      <c r="DW127" s="824"/>
      <c r="DX127" s="824"/>
      <c r="DY127" s="824"/>
      <c r="DZ127" s="825"/>
    </row>
    <row r="128" spans="1:130" s="233" customFormat="1" ht="26.25" customHeight="1" thickBot="1" x14ac:dyDescent="0.2">
      <c r="A128" s="826" t="s">
        <v>478</v>
      </c>
      <c r="B128" s="827"/>
      <c r="C128" s="827"/>
      <c r="D128" s="827"/>
      <c r="E128" s="827"/>
      <c r="F128" s="827"/>
      <c r="G128" s="827"/>
      <c r="H128" s="827"/>
      <c r="I128" s="827"/>
      <c r="J128" s="827"/>
      <c r="K128" s="827"/>
      <c r="L128" s="827"/>
      <c r="M128" s="827"/>
      <c r="N128" s="827"/>
      <c r="O128" s="827"/>
      <c r="P128" s="827"/>
      <c r="Q128" s="827"/>
      <c r="R128" s="827"/>
      <c r="S128" s="827"/>
      <c r="T128" s="827"/>
      <c r="U128" s="827"/>
      <c r="V128" s="827"/>
      <c r="W128" s="828" t="s">
        <v>479</v>
      </c>
      <c r="X128" s="828"/>
      <c r="Y128" s="828"/>
      <c r="Z128" s="829"/>
      <c r="AA128" s="830">
        <v>25051</v>
      </c>
      <c r="AB128" s="831"/>
      <c r="AC128" s="831"/>
      <c r="AD128" s="831"/>
      <c r="AE128" s="832"/>
      <c r="AF128" s="833">
        <v>19724</v>
      </c>
      <c r="AG128" s="831"/>
      <c r="AH128" s="831"/>
      <c r="AI128" s="831"/>
      <c r="AJ128" s="832"/>
      <c r="AK128" s="833">
        <v>20911</v>
      </c>
      <c r="AL128" s="831"/>
      <c r="AM128" s="831"/>
      <c r="AN128" s="831"/>
      <c r="AO128" s="832"/>
      <c r="AP128" s="834"/>
      <c r="AQ128" s="835"/>
      <c r="AR128" s="835"/>
      <c r="AS128" s="835"/>
      <c r="AT128" s="836"/>
      <c r="AU128" s="235"/>
      <c r="AV128" s="235"/>
      <c r="AW128" s="235"/>
      <c r="AX128" s="837" t="s">
        <v>480</v>
      </c>
      <c r="AY128" s="838"/>
      <c r="AZ128" s="838"/>
      <c r="BA128" s="838"/>
      <c r="BB128" s="838"/>
      <c r="BC128" s="838"/>
      <c r="BD128" s="838"/>
      <c r="BE128" s="839"/>
      <c r="BF128" s="814" t="s">
        <v>127</v>
      </c>
      <c r="BG128" s="815"/>
      <c r="BH128" s="815"/>
      <c r="BI128" s="815"/>
      <c r="BJ128" s="815"/>
      <c r="BK128" s="815"/>
      <c r="BL128" s="840"/>
      <c r="BM128" s="814">
        <v>15</v>
      </c>
      <c r="BN128" s="815"/>
      <c r="BO128" s="815"/>
      <c r="BP128" s="815"/>
      <c r="BQ128" s="815"/>
      <c r="BR128" s="815"/>
      <c r="BS128" s="840"/>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9" t="s">
        <v>481</v>
      </c>
      <c r="CQ128" s="758"/>
      <c r="CR128" s="758"/>
      <c r="CS128" s="758"/>
      <c r="CT128" s="758"/>
      <c r="CU128" s="758"/>
      <c r="CV128" s="758"/>
      <c r="CW128" s="758"/>
      <c r="CX128" s="758"/>
      <c r="CY128" s="758"/>
      <c r="CZ128" s="758"/>
      <c r="DA128" s="758"/>
      <c r="DB128" s="758"/>
      <c r="DC128" s="758"/>
      <c r="DD128" s="758"/>
      <c r="DE128" s="758"/>
      <c r="DF128" s="759"/>
      <c r="DG128" s="820" t="s">
        <v>390</v>
      </c>
      <c r="DH128" s="821"/>
      <c r="DI128" s="821"/>
      <c r="DJ128" s="821"/>
      <c r="DK128" s="821"/>
      <c r="DL128" s="821" t="s">
        <v>390</v>
      </c>
      <c r="DM128" s="821"/>
      <c r="DN128" s="821"/>
      <c r="DO128" s="821"/>
      <c r="DP128" s="821"/>
      <c r="DQ128" s="821" t="s">
        <v>390</v>
      </c>
      <c r="DR128" s="821"/>
      <c r="DS128" s="821"/>
      <c r="DT128" s="821"/>
      <c r="DU128" s="821"/>
      <c r="DV128" s="822" t="s">
        <v>390</v>
      </c>
      <c r="DW128" s="822"/>
      <c r="DX128" s="822"/>
      <c r="DY128" s="822"/>
      <c r="DZ128" s="823"/>
    </row>
    <row r="129" spans="1:131" s="233" customFormat="1" ht="26.25" customHeight="1" x14ac:dyDescent="0.15">
      <c r="A129" s="802" t="s">
        <v>106</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482</v>
      </c>
      <c r="X129" s="805"/>
      <c r="Y129" s="805"/>
      <c r="Z129" s="806"/>
      <c r="AA129" s="807">
        <v>4069682</v>
      </c>
      <c r="AB129" s="808"/>
      <c r="AC129" s="808"/>
      <c r="AD129" s="808"/>
      <c r="AE129" s="809"/>
      <c r="AF129" s="810">
        <v>4179894</v>
      </c>
      <c r="AG129" s="808"/>
      <c r="AH129" s="808"/>
      <c r="AI129" s="808"/>
      <c r="AJ129" s="809"/>
      <c r="AK129" s="810">
        <v>4332750</v>
      </c>
      <c r="AL129" s="808"/>
      <c r="AM129" s="808"/>
      <c r="AN129" s="808"/>
      <c r="AO129" s="809"/>
      <c r="AP129" s="811"/>
      <c r="AQ129" s="812"/>
      <c r="AR129" s="812"/>
      <c r="AS129" s="812"/>
      <c r="AT129" s="813"/>
      <c r="AU129" s="236"/>
      <c r="AV129" s="236"/>
      <c r="AW129" s="236"/>
      <c r="AX129" s="779" t="s">
        <v>483</v>
      </c>
      <c r="AY129" s="780"/>
      <c r="AZ129" s="780"/>
      <c r="BA129" s="780"/>
      <c r="BB129" s="780"/>
      <c r="BC129" s="780"/>
      <c r="BD129" s="780"/>
      <c r="BE129" s="781"/>
      <c r="BF129" s="798" t="s">
        <v>390</v>
      </c>
      <c r="BG129" s="799"/>
      <c r="BH129" s="799"/>
      <c r="BI129" s="799"/>
      <c r="BJ129" s="799"/>
      <c r="BK129" s="799"/>
      <c r="BL129" s="800"/>
      <c r="BM129" s="798">
        <v>20</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2" t="s">
        <v>484</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485</v>
      </c>
      <c r="X130" s="805"/>
      <c r="Y130" s="805"/>
      <c r="Z130" s="806"/>
      <c r="AA130" s="807">
        <v>834650</v>
      </c>
      <c r="AB130" s="808"/>
      <c r="AC130" s="808"/>
      <c r="AD130" s="808"/>
      <c r="AE130" s="809"/>
      <c r="AF130" s="810">
        <v>820631</v>
      </c>
      <c r="AG130" s="808"/>
      <c r="AH130" s="808"/>
      <c r="AI130" s="808"/>
      <c r="AJ130" s="809"/>
      <c r="AK130" s="810">
        <v>793567</v>
      </c>
      <c r="AL130" s="808"/>
      <c r="AM130" s="808"/>
      <c r="AN130" s="808"/>
      <c r="AO130" s="809"/>
      <c r="AP130" s="811"/>
      <c r="AQ130" s="812"/>
      <c r="AR130" s="812"/>
      <c r="AS130" s="812"/>
      <c r="AT130" s="813"/>
      <c r="AU130" s="236"/>
      <c r="AV130" s="236"/>
      <c r="AW130" s="236"/>
      <c r="AX130" s="779" t="s">
        <v>486</v>
      </c>
      <c r="AY130" s="780"/>
      <c r="AZ130" s="780"/>
      <c r="BA130" s="780"/>
      <c r="BB130" s="780"/>
      <c r="BC130" s="780"/>
      <c r="BD130" s="780"/>
      <c r="BE130" s="781"/>
      <c r="BF130" s="782">
        <v>10.5</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487</v>
      </c>
      <c r="X131" s="789"/>
      <c r="Y131" s="789"/>
      <c r="Z131" s="790"/>
      <c r="AA131" s="791">
        <v>3235032</v>
      </c>
      <c r="AB131" s="792"/>
      <c r="AC131" s="792"/>
      <c r="AD131" s="792"/>
      <c r="AE131" s="793"/>
      <c r="AF131" s="794">
        <v>3359263</v>
      </c>
      <c r="AG131" s="792"/>
      <c r="AH131" s="792"/>
      <c r="AI131" s="792"/>
      <c r="AJ131" s="793"/>
      <c r="AK131" s="794">
        <v>3539183</v>
      </c>
      <c r="AL131" s="792"/>
      <c r="AM131" s="792"/>
      <c r="AN131" s="792"/>
      <c r="AO131" s="793"/>
      <c r="AP131" s="795"/>
      <c r="AQ131" s="796"/>
      <c r="AR131" s="796"/>
      <c r="AS131" s="796"/>
      <c r="AT131" s="797"/>
      <c r="AU131" s="236"/>
      <c r="AV131" s="236"/>
      <c r="AW131" s="236"/>
      <c r="AX131" s="757" t="s">
        <v>488</v>
      </c>
      <c r="AY131" s="758"/>
      <c r="AZ131" s="758"/>
      <c r="BA131" s="758"/>
      <c r="BB131" s="758"/>
      <c r="BC131" s="758"/>
      <c r="BD131" s="758"/>
      <c r="BE131" s="759"/>
      <c r="BF131" s="760">
        <v>35.1</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6" t="s">
        <v>489</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490</v>
      </c>
      <c r="W132" s="770"/>
      <c r="X132" s="770"/>
      <c r="Y132" s="770"/>
      <c r="Z132" s="771"/>
      <c r="AA132" s="772">
        <v>7.406541883</v>
      </c>
      <c r="AB132" s="773"/>
      <c r="AC132" s="773"/>
      <c r="AD132" s="773"/>
      <c r="AE132" s="774"/>
      <c r="AF132" s="775">
        <v>10.99675732</v>
      </c>
      <c r="AG132" s="773"/>
      <c r="AH132" s="773"/>
      <c r="AI132" s="773"/>
      <c r="AJ132" s="774"/>
      <c r="AK132" s="775">
        <v>13.130431509999999</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491</v>
      </c>
      <c r="W133" s="749"/>
      <c r="X133" s="749"/>
      <c r="Y133" s="749"/>
      <c r="Z133" s="750"/>
      <c r="AA133" s="751">
        <v>5.9</v>
      </c>
      <c r="AB133" s="752"/>
      <c r="AC133" s="752"/>
      <c r="AD133" s="752"/>
      <c r="AE133" s="753"/>
      <c r="AF133" s="751">
        <v>8</v>
      </c>
      <c r="AG133" s="752"/>
      <c r="AH133" s="752"/>
      <c r="AI133" s="752"/>
      <c r="AJ133" s="753"/>
      <c r="AK133" s="751">
        <v>10.5</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cSj9D2KjTR1zJXbC4nVkoOzEkW6f/bkktF4wX3zP3pKWpZGGAWI2BPy2XxlRiobOxnjKMeAcX5sSn+sf7WA1tQ==" saltValue="iG/OhnSnmg4v2qES5ZHTc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5:120" x14ac:dyDescent="0.15">
      <c r="DP17" s="262"/>
    </row>
    <row r="18" spans="5:120" x14ac:dyDescent="0.15"/>
    <row r="19" spans="5:120" x14ac:dyDescent="0.15"/>
    <row r="20" spans="5:120" x14ac:dyDescent="0.15">
      <c r="DO20" s="262"/>
      <c r="DP20" s="262"/>
    </row>
    <row r="21" spans="5:120" x14ac:dyDescent="0.15">
      <c r="DP21" s="262"/>
    </row>
    <row r="22" spans="5:120" x14ac:dyDescent="0.15"/>
    <row r="23" spans="5:120" x14ac:dyDescent="0.15">
      <c r="DO23" s="262"/>
      <c r="DP23" s="262"/>
    </row>
    <row r="24" spans="5:120" x14ac:dyDescent="0.15">
      <c r="DP24" s="262"/>
    </row>
    <row r="25" spans="5:120" x14ac:dyDescent="0.15">
      <c r="DP25" s="262"/>
    </row>
    <row r="26" spans="5:120" x14ac:dyDescent="0.15">
      <c r="DO26" s="262"/>
      <c r="DP26" s="262"/>
    </row>
    <row r="27" spans="5:120" x14ac:dyDescent="0.15"/>
    <row r="28" spans="5:120" x14ac:dyDescent="0.15">
      <c r="E28" s="1240" t="s">
        <v>571</v>
      </c>
      <c r="DO28" s="262"/>
      <c r="DP28" s="262"/>
    </row>
    <row r="29" spans="5:120" x14ac:dyDescent="0.15">
      <c r="E29" s="1240" t="s">
        <v>572</v>
      </c>
      <c r="DP29" s="262"/>
    </row>
    <row r="30" spans="5:120" x14ac:dyDescent="0.15"/>
    <row r="31" spans="5:120" x14ac:dyDescent="0.15">
      <c r="DO31" s="262"/>
      <c r="DP31" s="262"/>
    </row>
    <row r="32" spans="5: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492</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0" zoomScaleNormal="5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2A+SV8UPIalvNhvU6zN+mM5kXlqcA1ccqK4+FMyo5/LwG7ArkpEswc3kABUkMmBSJGN9856fqJOi9f4tgKhnA==" saltValue="D8T+p2VuExAOXc/tluvGk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0" zoomScaleSheetLayoutView="50"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493</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494</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495</v>
      </c>
      <c r="AP7" s="275"/>
      <c r="AQ7" s="276" t="s">
        <v>496</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497</v>
      </c>
      <c r="AQ8" s="282" t="s">
        <v>498</v>
      </c>
      <c r="AR8" s="283" t="s">
        <v>499</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500</v>
      </c>
      <c r="AL9" s="1159"/>
      <c r="AM9" s="1159"/>
      <c r="AN9" s="1160"/>
      <c r="AO9" s="284">
        <v>1024683</v>
      </c>
      <c r="AP9" s="284">
        <v>90408</v>
      </c>
      <c r="AQ9" s="285">
        <v>118567</v>
      </c>
      <c r="AR9" s="286">
        <v>-23.7</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501</v>
      </c>
      <c r="AL10" s="1159"/>
      <c r="AM10" s="1159"/>
      <c r="AN10" s="1160"/>
      <c r="AO10" s="287">
        <v>293271</v>
      </c>
      <c r="AP10" s="287">
        <v>25875</v>
      </c>
      <c r="AQ10" s="288">
        <v>18618</v>
      </c>
      <c r="AR10" s="289">
        <v>39</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502</v>
      </c>
      <c r="AL11" s="1159"/>
      <c r="AM11" s="1159"/>
      <c r="AN11" s="1160"/>
      <c r="AO11" s="287" t="s">
        <v>503</v>
      </c>
      <c r="AP11" s="287" t="s">
        <v>503</v>
      </c>
      <c r="AQ11" s="288">
        <v>3260</v>
      </c>
      <c r="AR11" s="289" t="s">
        <v>503</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504</v>
      </c>
      <c r="AL12" s="1159"/>
      <c r="AM12" s="1159"/>
      <c r="AN12" s="1160"/>
      <c r="AO12" s="287" t="s">
        <v>503</v>
      </c>
      <c r="AP12" s="287" t="s">
        <v>503</v>
      </c>
      <c r="AQ12" s="288" t="s">
        <v>503</v>
      </c>
      <c r="AR12" s="289" t="s">
        <v>503</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505</v>
      </c>
      <c r="AL13" s="1159"/>
      <c r="AM13" s="1159"/>
      <c r="AN13" s="1160"/>
      <c r="AO13" s="287">
        <v>65833</v>
      </c>
      <c r="AP13" s="287">
        <v>5808</v>
      </c>
      <c r="AQ13" s="288">
        <v>6416</v>
      </c>
      <c r="AR13" s="289">
        <v>-9.5</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506</v>
      </c>
      <c r="AL14" s="1159"/>
      <c r="AM14" s="1159"/>
      <c r="AN14" s="1160"/>
      <c r="AO14" s="287">
        <v>52802</v>
      </c>
      <c r="AP14" s="287">
        <v>4659</v>
      </c>
      <c r="AQ14" s="288">
        <v>2560</v>
      </c>
      <c r="AR14" s="289">
        <v>82</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507</v>
      </c>
      <c r="AL15" s="1162"/>
      <c r="AM15" s="1162"/>
      <c r="AN15" s="1163"/>
      <c r="AO15" s="287">
        <v>-68550</v>
      </c>
      <c r="AP15" s="287">
        <v>-6048</v>
      </c>
      <c r="AQ15" s="288">
        <v>-9017</v>
      </c>
      <c r="AR15" s="289">
        <v>-32.9</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184</v>
      </c>
      <c r="AL16" s="1162"/>
      <c r="AM16" s="1162"/>
      <c r="AN16" s="1163"/>
      <c r="AO16" s="287">
        <v>1368039</v>
      </c>
      <c r="AP16" s="287">
        <v>120702</v>
      </c>
      <c r="AQ16" s="288">
        <v>140405</v>
      </c>
      <c r="AR16" s="289">
        <v>-14</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508</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509</v>
      </c>
      <c r="AP20" s="296" t="s">
        <v>510</v>
      </c>
      <c r="AQ20" s="297" t="s">
        <v>511</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512</v>
      </c>
      <c r="AL21" s="1165"/>
      <c r="AM21" s="1165"/>
      <c r="AN21" s="1166"/>
      <c r="AO21" s="300">
        <v>9.9700000000000006</v>
      </c>
      <c r="AP21" s="301">
        <v>12.43</v>
      </c>
      <c r="AQ21" s="302">
        <v>-2.46</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513</v>
      </c>
      <c r="AL22" s="1165"/>
      <c r="AM22" s="1165"/>
      <c r="AN22" s="1166"/>
      <c r="AO22" s="305">
        <v>92.5</v>
      </c>
      <c r="AP22" s="306">
        <v>95.8</v>
      </c>
      <c r="AQ22" s="307">
        <v>-3.3</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57" t="s">
        <v>514</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x14ac:dyDescent="0.15">
      <c r="A27" s="312"/>
      <c r="AO27" s="265"/>
      <c r="AP27" s="265"/>
      <c r="AQ27" s="265"/>
      <c r="AR27" s="265"/>
      <c r="AS27" s="265"/>
      <c r="AT27" s="265"/>
    </row>
    <row r="28" spans="1:46" ht="17.25" x14ac:dyDescent="0.15">
      <c r="A28" s="266" t="s">
        <v>515</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516</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495</v>
      </c>
      <c r="AP30" s="275"/>
      <c r="AQ30" s="276" t="s">
        <v>496</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497</v>
      </c>
      <c r="AQ31" s="282" t="s">
        <v>498</v>
      </c>
      <c r="AR31" s="283" t="s">
        <v>499</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517</v>
      </c>
      <c r="AL32" s="1149"/>
      <c r="AM32" s="1149"/>
      <c r="AN32" s="1150"/>
      <c r="AO32" s="315">
        <v>970715</v>
      </c>
      <c r="AP32" s="315">
        <v>85646</v>
      </c>
      <c r="AQ32" s="316">
        <v>81678</v>
      </c>
      <c r="AR32" s="317">
        <v>4.9000000000000004</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518</v>
      </c>
      <c r="AL33" s="1149"/>
      <c r="AM33" s="1149"/>
      <c r="AN33" s="1150"/>
      <c r="AO33" s="315" t="s">
        <v>503</v>
      </c>
      <c r="AP33" s="315" t="s">
        <v>503</v>
      </c>
      <c r="AQ33" s="316" t="s">
        <v>503</v>
      </c>
      <c r="AR33" s="317" t="s">
        <v>503</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519</v>
      </c>
      <c r="AL34" s="1149"/>
      <c r="AM34" s="1149"/>
      <c r="AN34" s="1150"/>
      <c r="AO34" s="315" t="s">
        <v>503</v>
      </c>
      <c r="AP34" s="315" t="s">
        <v>503</v>
      </c>
      <c r="AQ34" s="316" t="s">
        <v>503</v>
      </c>
      <c r="AR34" s="317" t="s">
        <v>503</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520</v>
      </c>
      <c r="AL35" s="1149"/>
      <c r="AM35" s="1149"/>
      <c r="AN35" s="1150"/>
      <c r="AO35" s="315">
        <v>263042</v>
      </c>
      <c r="AP35" s="315">
        <v>23208</v>
      </c>
      <c r="AQ35" s="316">
        <v>27670</v>
      </c>
      <c r="AR35" s="317">
        <v>-16.100000000000001</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521</v>
      </c>
      <c r="AL36" s="1149"/>
      <c r="AM36" s="1149"/>
      <c r="AN36" s="1150"/>
      <c r="AO36" s="315">
        <v>37843</v>
      </c>
      <c r="AP36" s="315">
        <v>3339</v>
      </c>
      <c r="AQ36" s="316">
        <v>3435</v>
      </c>
      <c r="AR36" s="317">
        <v>-2.8</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522</v>
      </c>
      <c r="AL37" s="1149"/>
      <c r="AM37" s="1149"/>
      <c r="AN37" s="1150"/>
      <c r="AO37" s="315">
        <v>7588</v>
      </c>
      <c r="AP37" s="315">
        <v>669</v>
      </c>
      <c r="AQ37" s="316">
        <v>958</v>
      </c>
      <c r="AR37" s="317">
        <v>-30.2</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523</v>
      </c>
      <c r="AL38" s="1152"/>
      <c r="AM38" s="1152"/>
      <c r="AN38" s="1153"/>
      <c r="AO38" s="318" t="s">
        <v>503</v>
      </c>
      <c r="AP38" s="318" t="s">
        <v>503</v>
      </c>
      <c r="AQ38" s="319">
        <v>13</v>
      </c>
      <c r="AR38" s="307" t="s">
        <v>503</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524</v>
      </c>
      <c r="AL39" s="1152"/>
      <c r="AM39" s="1152"/>
      <c r="AN39" s="1153"/>
      <c r="AO39" s="315">
        <v>-20911</v>
      </c>
      <c r="AP39" s="315">
        <v>-1845</v>
      </c>
      <c r="AQ39" s="316">
        <v>-3370</v>
      </c>
      <c r="AR39" s="317">
        <v>-45.3</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525</v>
      </c>
      <c r="AL40" s="1149"/>
      <c r="AM40" s="1149"/>
      <c r="AN40" s="1150"/>
      <c r="AO40" s="315">
        <v>-793567</v>
      </c>
      <c r="AP40" s="315">
        <v>-70016</v>
      </c>
      <c r="AQ40" s="316">
        <v>-74594</v>
      </c>
      <c r="AR40" s="317">
        <v>-6.1</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295</v>
      </c>
      <c r="AL41" s="1155"/>
      <c r="AM41" s="1155"/>
      <c r="AN41" s="1156"/>
      <c r="AO41" s="315">
        <v>464710</v>
      </c>
      <c r="AP41" s="315">
        <v>41001</v>
      </c>
      <c r="AQ41" s="316">
        <v>35790</v>
      </c>
      <c r="AR41" s="317">
        <v>14.6</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526</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527</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528</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495</v>
      </c>
      <c r="AN49" s="1143" t="s">
        <v>529</v>
      </c>
      <c r="AO49" s="1144"/>
      <c r="AP49" s="1144"/>
      <c r="AQ49" s="1144"/>
      <c r="AR49" s="1145"/>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530</v>
      </c>
      <c r="AO50" s="332" t="s">
        <v>531</v>
      </c>
      <c r="AP50" s="333" t="s">
        <v>532</v>
      </c>
      <c r="AQ50" s="334" t="s">
        <v>533</v>
      </c>
      <c r="AR50" s="335" t="s">
        <v>534</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535</v>
      </c>
      <c r="AL51" s="328"/>
      <c r="AM51" s="336">
        <v>1030038</v>
      </c>
      <c r="AN51" s="337">
        <v>85029</v>
      </c>
      <c r="AO51" s="338">
        <v>65.400000000000006</v>
      </c>
      <c r="AP51" s="339">
        <v>113913</v>
      </c>
      <c r="AQ51" s="340">
        <v>5.9</v>
      </c>
      <c r="AR51" s="341">
        <v>59.5</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536</v>
      </c>
      <c r="AM52" s="344">
        <v>710645</v>
      </c>
      <c r="AN52" s="345">
        <v>58663</v>
      </c>
      <c r="AO52" s="346">
        <v>109.1</v>
      </c>
      <c r="AP52" s="347">
        <v>53160</v>
      </c>
      <c r="AQ52" s="348">
        <v>-8.1999999999999993</v>
      </c>
      <c r="AR52" s="349">
        <v>117.3</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537</v>
      </c>
      <c r="AL53" s="328"/>
      <c r="AM53" s="336">
        <v>1520745</v>
      </c>
      <c r="AN53" s="337">
        <v>127430</v>
      </c>
      <c r="AO53" s="338">
        <v>49.9</v>
      </c>
      <c r="AP53" s="339">
        <v>115050</v>
      </c>
      <c r="AQ53" s="340">
        <v>1</v>
      </c>
      <c r="AR53" s="341">
        <v>48.9</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536</v>
      </c>
      <c r="AM54" s="344">
        <v>1029765</v>
      </c>
      <c r="AN54" s="345">
        <v>86288</v>
      </c>
      <c r="AO54" s="346">
        <v>47.1</v>
      </c>
      <c r="AP54" s="347">
        <v>53792</v>
      </c>
      <c r="AQ54" s="348">
        <v>1.2</v>
      </c>
      <c r="AR54" s="349">
        <v>45.9</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538</v>
      </c>
      <c r="AL55" s="328"/>
      <c r="AM55" s="336">
        <v>1079249</v>
      </c>
      <c r="AN55" s="337">
        <v>91532</v>
      </c>
      <c r="AO55" s="338">
        <v>-28.2</v>
      </c>
      <c r="AP55" s="339">
        <v>118252</v>
      </c>
      <c r="AQ55" s="340">
        <v>2.8</v>
      </c>
      <c r="AR55" s="341">
        <v>-31</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536</v>
      </c>
      <c r="AM56" s="344">
        <v>598788</v>
      </c>
      <c r="AN56" s="345">
        <v>50783</v>
      </c>
      <c r="AO56" s="346">
        <v>-41.1</v>
      </c>
      <c r="AP56" s="347">
        <v>49994</v>
      </c>
      <c r="AQ56" s="348">
        <v>-7.1</v>
      </c>
      <c r="AR56" s="349">
        <v>-34</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539</v>
      </c>
      <c r="AL57" s="328"/>
      <c r="AM57" s="336">
        <v>918783</v>
      </c>
      <c r="AN57" s="337">
        <v>79541</v>
      </c>
      <c r="AO57" s="338">
        <v>-13.1</v>
      </c>
      <c r="AP57" s="339">
        <v>120302</v>
      </c>
      <c r="AQ57" s="340">
        <v>1.7</v>
      </c>
      <c r="AR57" s="341">
        <v>-14.8</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536</v>
      </c>
      <c r="AM58" s="344">
        <v>654624</v>
      </c>
      <c r="AN58" s="345">
        <v>56672</v>
      </c>
      <c r="AO58" s="346">
        <v>11.6</v>
      </c>
      <c r="AP58" s="347">
        <v>59328</v>
      </c>
      <c r="AQ58" s="348">
        <v>18.7</v>
      </c>
      <c r="AR58" s="349">
        <v>-7.1</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540</v>
      </c>
      <c r="AL59" s="328"/>
      <c r="AM59" s="336">
        <v>561753</v>
      </c>
      <c r="AN59" s="337">
        <v>49564</v>
      </c>
      <c r="AO59" s="338">
        <v>-37.700000000000003</v>
      </c>
      <c r="AP59" s="339">
        <v>114841</v>
      </c>
      <c r="AQ59" s="340">
        <v>-4.5</v>
      </c>
      <c r="AR59" s="341">
        <v>-33.200000000000003</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536</v>
      </c>
      <c r="AM60" s="344">
        <v>202937</v>
      </c>
      <c r="AN60" s="345">
        <v>17905</v>
      </c>
      <c r="AO60" s="346">
        <v>-68.400000000000006</v>
      </c>
      <c r="AP60" s="347">
        <v>51589</v>
      </c>
      <c r="AQ60" s="348">
        <v>-13</v>
      </c>
      <c r="AR60" s="349">
        <v>-55.4</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541</v>
      </c>
      <c r="AL61" s="350"/>
      <c r="AM61" s="351">
        <v>1022114</v>
      </c>
      <c r="AN61" s="352">
        <v>86619</v>
      </c>
      <c r="AO61" s="353">
        <v>7.3</v>
      </c>
      <c r="AP61" s="354">
        <v>116472</v>
      </c>
      <c r="AQ61" s="355">
        <v>1.4</v>
      </c>
      <c r="AR61" s="341">
        <v>5.9</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536</v>
      </c>
      <c r="AM62" s="344">
        <v>639352</v>
      </c>
      <c r="AN62" s="345">
        <v>54062</v>
      </c>
      <c r="AO62" s="346">
        <v>11.7</v>
      </c>
      <c r="AP62" s="347">
        <v>53573</v>
      </c>
      <c r="AQ62" s="348">
        <v>-1.7</v>
      </c>
      <c r="AR62" s="349">
        <v>13.4</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BLnPeEiP0HvVr5OkijULDsUYqrVyr7WhW++6ZvQLnZPNOsDgsz519B//PcZAygNKPld+KPxgiTaxzZRiTitdBQ==" saltValue="dXKJS4w+DSjpJxEf+mVmS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0" zoomScaleNormal="5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543</v>
      </c>
    </row>
    <row r="120" spans="125:125" ht="13.5" hidden="1" customHeight="1" x14ac:dyDescent="0.15"/>
    <row r="121" spans="125:125" ht="13.5" hidden="1" customHeight="1" x14ac:dyDescent="0.15">
      <c r="DU121" s="262"/>
    </row>
  </sheetData>
  <sheetProtection algorithmName="SHA-512" hashValue="IbSqVthcQ4a5XapwmNqLGzx6rzsoHkbqcgTgIdkzH61VZah4OHAJ9JN4Z04so8aAMIZ3/wJvxFY6j/htrQAfRg==" saltValue="PTvdirfug/CsmomS/JcyR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0" zoomScaleNormal="5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544</v>
      </c>
    </row>
  </sheetData>
  <sheetProtection algorithmName="SHA-512" hashValue="opIh8AyZRK7r6gG/1TD7J+KI/wjpql+qTR+DtJHFyzQCpS+IE0iQVPYBYey1fAhAs+syHoFZgxBA+dXEZONVlQ==" saltValue="UUZZRFO0SqyXIgVucIHC7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167" t="s">
        <v>3</v>
      </c>
      <c r="D47" s="1167"/>
      <c r="E47" s="1168"/>
      <c r="F47" s="11">
        <v>51.11</v>
      </c>
      <c r="G47" s="12">
        <v>53.96</v>
      </c>
      <c r="H47" s="12">
        <v>50.04</v>
      </c>
      <c r="I47" s="12">
        <v>41.58</v>
      </c>
      <c r="J47" s="13">
        <v>34.619999999999997</v>
      </c>
    </row>
    <row r="48" spans="2:10" ht="57.75" customHeight="1" x14ac:dyDescent="0.15">
      <c r="B48" s="14"/>
      <c r="C48" s="1169" t="s">
        <v>4</v>
      </c>
      <c r="D48" s="1169"/>
      <c r="E48" s="1170"/>
      <c r="F48" s="15">
        <v>16.48</v>
      </c>
      <c r="G48" s="16">
        <v>10.86</v>
      </c>
      <c r="H48" s="16">
        <v>7.16</v>
      </c>
      <c r="I48" s="16">
        <v>9.82</v>
      </c>
      <c r="J48" s="17">
        <v>15.48</v>
      </c>
    </row>
    <row r="49" spans="2:10" ht="57.75" customHeight="1" thickBot="1" x14ac:dyDescent="0.2">
      <c r="B49" s="18"/>
      <c r="C49" s="1171" t="s">
        <v>5</v>
      </c>
      <c r="D49" s="1171"/>
      <c r="E49" s="1172"/>
      <c r="F49" s="19" t="s">
        <v>550</v>
      </c>
      <c r="G49" s="20" t="s">
        <v>551</v>
      </c>
      <c r="H49" s="20" t="s">
        <v>552</v>
      </c>
      <c r="I49" s="20" t="s">
        <v>553</v>
      </c>
      <c r="J49" s="21">
        <v>0.52</v>
      </c>
    </row>
    <row r="50" spans="2:10" x14ac:dyDescent="0.15"/>
  </sheetData>
  <sheetProtection algorithmName="SHA-512" hashValue="aIEXLp0KpcXIyNaFL384NkvyLdcvonK373dx1NvGk9ARkR1HhuPIGKmODUyVKh6u3S9vwd4iNnZ0wnGcfoovPA==" saltValue="hiCF8JdBK2kfl+9F+HFk9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2023-03-20T08:20:51Z</cp:lastPrinted>
  <dcterms:created xsi:type="dcterms:W3CDTF">2023-02-20T07:34:39Z</dcterms:created>
  <dcterms:modified xsi:type="dcterms:W3CDTF">2023-03-20T08:29:01Z</dcterms:modified>
  <cp:category/>
</cp:coreProperties>
</file>