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ata\共有フォルダ\02企画財政課\令和6年度\01_財政係\99上村用雑文書\01上村用未処理\20250303_財政状況資料集の作成及び提出\02_回答\"/>
    </mc:Choice>
  </mc:AlternateContent>
  <xr:revisionPtr revIDLastSave="0" documentId="13_ncr:1_{B96C1DCB-E2B8-4E34-AA01-62C73F074D98}" xr6:coauthVersionLast="47" xr6:coauthVersionMax="47" xr10:uidLastSave="{00000000-0000-0000-0000-000000000000}"/>
  <bookViews>
    <workbookView xWindow="-120" yWindow="-120" windowWidth="29040" windowHeight="15840" tabRatio="8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E35" i="10"/>
  <c r="AM35" i="10"/>
  <c r="C35" i="10"/>
  <c r="CO34" i="10"/>
  <c r="BW34" i="10"/>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<sst xmlns="http://schemas.openxmlformats.org/spreadsheetml/2006/main" count="1080" uniqueCount="560">
  <si>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</si>
  <si>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</si>
  <si>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</si>
  <si>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</si>
  <si>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</si>
  <si>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</si>
  <si>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</si>
  <si>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</si>
  <si>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</si>
  <si>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</si>
  <si>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</si>
  <si>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</si>
  <si>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</si>
  <si>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</si>
  <si>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</si>
  <si>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</si>
  <si>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</si>
  <si>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</si>
  <si>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</si>
  <si>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</si>
  <si>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</si>
  <si>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</si>
  <si>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</si>
  <si>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</si>
  <si>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</si>
  <si>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</si>
  <si>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</si>
  <si>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</si>
  <si>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</si>
  <si>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</si>
  <si>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</si>
  <si>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</si>
  <si>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</si>
  <si>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</si>
  <si>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</si>
  <si>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</si>
  <si>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</si>
  <si>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</si>
  <si>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</si>
  <si>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</si>
  <si>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</si>
  <si>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</si>
  <si>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</si>
  <si>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</si>
  <si>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</si>
  <si>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</si>
  <si>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</si>
  <si>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</si>
  <si>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</si>
  <si>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</si>
  <si>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</si>
  <si>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</si>
  <si>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</si>
  <si>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</si>
  <si>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</si>
  <si>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</si>
  <si>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</si>
  <si>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</si>
  <si>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</si>
  <si>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</si>
  <si>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</si>
  <si>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</si>
  <si>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</si>
  <si>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</si>
  <si>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</si>
  <si>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</si>
  <si>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</si>
  <si>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</si>
  <si>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</si>
  <si>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</si>
  <si>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</si>
  <si>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</si>
  <si>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</si>
  <si>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</si>
  <si>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</si>
  <si>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</si>
  <si>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</si>
  <si>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</si>
  <si>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</si>
  <si>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</si>
  <si>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</si>
  <si>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</si>
  <si>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</si>
  <si>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</si>
  <si>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</si>
  <si>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</si>
  <si>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</si>
  <si>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</si>
  <si>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</si>
  <si>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</si>
  <si>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</si>
  <si>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</si>
  <si>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</si>
  <si>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</si>
  <si>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氷川町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</si>
  <si>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</si>
  <si>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</si>
  <si>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</si>
  <si>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</si>
  <si>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</si>
  <si>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</si>
  <si>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</si>
  <si>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</si>
  <si>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</si>
  <si>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</si>
  <si>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</si>
  <si>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</si>
  <si>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</si>
  <si>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</si>
  <si>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</si>
  <si>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</si>
  <si>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</si>
  <si>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</si>
  <si>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</si>
  <si>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</si>
  <si>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</si>
  <si>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</si>
  <si>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</si>
  <si>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</si>
  <si>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</si>
  <si>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</si>
  <si>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</si>
  <si>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</si>
  <si>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</si>
  <si>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</si>
  <si>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</si>
  <si>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</si>
  <si>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</si>
  <si>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</si>
  <si>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</si>
  <si>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</si>
  <si>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</si>
  <si>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</si>
  <si>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</si>
  <si>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</si>
  <si>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</si>
  <si>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</si>
  <si>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</si>
  <si>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</si>
  <si>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</si>
  <si>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</si>
  <si>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</si>
  <si>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</si>
  <si>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</si>
  <si>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</si>
  <si>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</si>
  <si>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</si>
  <si>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</si>
  <si>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</si>
  <si>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</si>
  <si>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</si>
  <si>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</si>
  <si>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</si>
  <si>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</si>
  <si>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</si>
  <si>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</si>
  <si>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</si>
  <si>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</si>
  <si>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</si>
  <si>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</si>
  <si>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</si>
  <si>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</si>
  <si>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</si>
  <si>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</si>
  <si>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</si>
  <si>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</si>
  <si>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</si>
  <si>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</si>
  <si>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</si>
  <si>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</si>
  <si>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</si>
  <si>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</si>
  <si>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</si>
  <si>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</si>
  <si>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</si>
  <si>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</si>
  <si>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</si>
  <si>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</si>
  <si>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</si>
  <si>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</si>
  <si>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</si>
  <si>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</si>
  <si>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</si>
  <si>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</si>
  <si>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</si>
  <si>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</si>
  <si>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</si>
  <si>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</si>
  <si>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</si>
  <si>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</si>
  <si>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</si>
  <si>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</si>
  <si>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</si>
  <si>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</si>
  <si>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</si>
  <si>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</si>
  <si>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</si>
  <si>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</si>
  <si>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</si>
  <si>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</si>
  <si>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</si>
  <si>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</si>
  <si>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</si>
  <si>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熊本県氷川町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</si>
  <si>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</si>
  <si>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</si>
  <si>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</si>
  <si>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</si>
  <si>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</si>
  <si>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</si>
  <si>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</si>
  <si>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</si>
  <si>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</si>
  <si>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</si>
  <si>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</si>
  <si>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</si>
  <si>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</si>
  <si>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</si>
  <si>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</si>
  <si>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</si>
  <si>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</si>
  <si>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</si>
  <si>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</si>
  <si>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</si>
  <si>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</si>
  <si>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</si>
  <si>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</si>
  <si>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</si>
  <si>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</si>
  <si>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</si>
  <si>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</si>
  <si>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</si>
  <si>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</si>
  <si>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</si>
  <si>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</si>
  <si>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</si>
  <si>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</si>
  <si>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</si>
  <si>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</si>
  <si>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</si>
  <si>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</si>
  <si>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</si>
  <si>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</si>
  <si>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</si>
  <si>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</si>
  <si>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</si>
  <si>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</si>
  <si>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</si>
  <si>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</si>
  <si>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</si>
  <si>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</si>
  <si>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</si>
  <si>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</si>
  <si>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</si>
  <si>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</si>
  <si>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</si>
  <si>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</si>
  <si>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</si>
  <si>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</si>
  <si>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</si>
  <si>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</si>
  <si>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</si>
  <si>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</si>
  <si>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</si>
  <si>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</si>
  <si>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</si>
  <si>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</si>
  <si>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</si>
  <si>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</si>
  <si>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</si>
  <si>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</si>
  <si>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</si>
  <si>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</si>
  <si>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</si>
  <si>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</si>
  <si>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</si>
  <si>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</si>
  <si>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</si>
  <si>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</si>
  <si>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</si>
  <si>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</si>
  <si>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</si>
  <si>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</si>
  <si>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</si>
  <si>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</si>
  <si>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</si>
  <si>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</si>
  <si>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</si>
  <si>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</si>
  <si>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</si>
  <si>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</si>
  <si>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</si>
  <si>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</si>
  <si>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</si>
  <si>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</si>
  <si>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</si>
  <si>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</si>
  <si>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</si>
  <si>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</si>
  <si>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</si>
  <si>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</si>
  <si>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</si>
  <si>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</si>
  <si>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</si>
  <si>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</si>
  <si>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</si>
  <si>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</si>
  <si>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</si>
  <si>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</si>
  <si>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</si>
  <si>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</si>
  <si>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</si>
  <si>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</si>
  <si>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</si>
  <si>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</si>
  <si>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</si>
  <si>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</si>
  <si>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</si>
  <si>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</si>
  <si>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</si>
  <si>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</si>
  <si>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</si>
  <si>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</si>
  <si>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</si>
  <si>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</si>
  <si>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</si>
  <si>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</si>
  <si>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</si>
  <si>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</si>
  <si>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</si>
  <si>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</si>
  <si>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</si>
  <si>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</si>
  <si>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</si>
  <si>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</si>
  <si>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</si>
  <si>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</si>
  <si>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</si>
  <si>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</si>
  <si>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</si>
  <si>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</si>
  <si>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</si>
  <si>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</si>
  <si>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</si>
  <si>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</si>
  <si>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</si>
  <si>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</si>
  <si>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</si>
  <si>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</si>
  <si>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</si>
  <si>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</si>
  <si>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</si>
  <si>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</si>
  <si>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</si>
  <si>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熊本県氷川町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</si>
  <si>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</si>
  <si>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</si>
  <si>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</si>
  <si>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</si>
  <si>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</si>
  <si>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</si>
  <si>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</si>
  <si>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</si>
  <si>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</si>
  <si>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</si>
  <si>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</si>
  <si>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</si>
  <si>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</si>
  <si>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</si>
  <si>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</si>
  <si>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</si>
  <si>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</si>
  <si>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</si>
  <si>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</si>
  <si>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</si>
  <si>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</si>
  <si>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</si>
  <si>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</si>
  <si>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</si>
  <si>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</si>
  <si>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</si>
  <si>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</si>
  <si>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</si>
  <si>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</si>
  <si>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</si>
  <si>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</si>
  <si>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</si>
  <si>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</si>
  <si>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</si>
  <si>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</si>
  <si>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</si>
  <si>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</si>
  <si>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</si>
  <si>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</si>
  <si>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</si>
  <si>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</si>
  <si>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</si>
  <si>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</si>
  <si>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</si>
  <si>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</si>
  <si>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</si>
  <si>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</si>
  <si>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</si>
  <si>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</si>
  <si>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</si>
  <si>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</si>
  <si>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</si>
  <si>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</si>
  <si>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</si>
  <si>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</si>
  <si>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</si>
  <si>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</si>
  <si>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</si>
  <si>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</si>
  <si>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</si>
  <si>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</si>
  <si>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</si>
  <si>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</si>
  <si>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</si>
  <si>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</si>
  <si>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</si>
  <si>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</si>
  <si>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</si>
  <si>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</si>
  <si>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</si>
  <si>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</si>
  <si>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</si>
  <si>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</si>
  <si>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</si>
  <si>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</si>
  <si>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</si>
  <si>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</si>
  <si>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</si>
  <si>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</si>
  <si>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</si>
  <si>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</si>
  <si>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</si>
  <si>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</si>
  <si>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</si>
  <si>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</si>
  <si>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</si>
  <si>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</si>
  <si>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</si>
  <si>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</si>
  <si>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</si>
  <si>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</si>
  <si>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</si>
  <si>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</si>
  <si>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</si>
  <si>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</si>
  <si>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</si>
  <si>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</si>
  <si>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</si>
  <si>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</si>
  <si>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</si>
  <si>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</si>
  <si>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</si>
  <si>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</si>
  <si>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</si>
  <si>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</si>
  <si>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</si>
  <si>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</si>
  <si>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</si>
  <si>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</si>
  <si>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</si>
  <si>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</si>
  <si>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</si>
  <si>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</si>
  <si>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</si>
  <si>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</si>
  <si>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</si>
  <si>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</si>
  <si>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</si>
  <si>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</si>
  <si>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</si>
  <si>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</si>
  <si>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</si>
  <si>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</si>
  <si>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</si>
  <si>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</si>
  <si>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</si>
  <si>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</si>
  <si>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</si>
  <si>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</si>
  <si>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</si>
  <si>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</si>
  <si>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</si>
  <si>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</si>
  <si>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</si>
  <si>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</si>
  <si>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</si>
  <si>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</si>
  <si>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</si>
  <si>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</si>
  <si>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</si>
  <si>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</si>
  <si>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</si>
  <si>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</si>
  <si>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</si>
  <si>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</si>
  <si>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</si>
  <si>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</si>
  <si>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</si>
  <si>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</si>
  <si>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</si>
  <si>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</si>
  <si>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</si>
  <si>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</si>
  <si>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</si>
  <si>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</si>
  <si>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</si>
  <si>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</si>
  <si>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</si>
  <si>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</si>
  <si>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</si>
  <si>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</si>
  <si>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</si>
  <si>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</si>
  <si>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</si>
  <si>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</si>
  <si>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</si>
  <si>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</si>
  <si>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</si>
  <si>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</si>
  <si>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</si>
  <si>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</si>
  <si>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</si>
  <si>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</si>
  <si>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7.90</t>
  </si>
  <si>
    <t>▲ 4.30</t>
  </si>
  <si>
    <t>▲ 5.79</t>
  </si>
  <si>
    <t>▲ 2.79</t>
  </si>
  <si>
    <t>一般会計</t>
  </si>
  <si>
    <t>国民健康保険特別会計</t>
  </si>
  <si>
    <t>介護保険特別会計</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</si>
  <si>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</si>
  <si>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</si>
  <si>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</si>
  <si>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</si>
  <si>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</si>
  <si>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</si>
  <si>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</si>
  <si>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</si>
  <si>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</si>
  <si>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ふるさと氷川応援基金</t>
    <rPh sb="4" eb="6">
      <t>ヒカワ</t>
    </rPh>
    <rPh sb="6" eb="8">
      <t>オウエン</t>
    </rPh>
    <rPh sb="8" eb="10">
      <t>キキン</t>
    </rPh>
    <phoneticPr fontId="5"/>
  </si>
  <si>
    <t>合併振興基金</t>
    <rPh sb="0" eb="2">
      <t>ガッペイ</t>
    </rPh>
    <rPh sb="2" eb="4">
      <t>シンコウ</t>
    </rPh>
    <rPh sb="4" eb="6">
      <t>キキン</t>
    </rPh>
    <phoneticPr fontId="2"/>
  </si>
  <si>
    <t>竜北物産館運営基金</t>
    <rPh sb="0" eb="1">
      <t>リュウ</t>
    </rPh>
    <rPh sb="1" eb="2">
      <t>ホク</t>
    </rPh>
    <rPh sb="2" eb="5">
      <t>ブッサンカン</t>
    </rPh>
    <rPh sb="5" eb="7">
      <t>ウンエイ</t>
    </rPh>
    <rPh sb="7" eb="9">
      <t>キキン</t>
    </rPh>
    <phoneticPr fontId="2"/>
  </si>
  <si>
    <t>地域福祉基金</t>
    <rPh sb="0" eb="2">
      <t>チイキ</t>
    </rPh>
    <rPh sb="2" eb="4">
      <t>フクシ</t>
    </rPh>
    <rPh sb="4" eb="6">
      <t>キキン</t>
    </rPh>
    <phoneticPr fontId="2"/>
  </si>
  <si>
    <t>ふるさと振興基金</t>
    <rPh sb="4" eb="6">
      <t>シンコウ</t>
    </rPh>
    <rPh sb="6" eb="8">
      <t>キキン</t>
    </rPh>
    <phoneticPr fontId="5"/>
  </si>
  <si>
    <t>-</t>
    <phoneticPr fontId="2"/>
  </si>
  <si>
    <t>法適用企業</t>
    <phoneticPr fontId="2"/>
  </si>
  <si>
    <t>熊本県市町村総合事務組合</t>
    <phoneticPr fontId="2"/>
  </si>
  <si>
    <t>氷川町及び八代市中学校組合</t>
    <rPh sb="0" eb="3">
      <t>ヒカワチョウ</t>
    </rPh>
    <rPh sb="3" eb="4">
      <t>オヨ</t>
    </rPh>
    <rPh sb="5" eb="8">
      <t>ヤツシロシ</t>
    </rPh>
    <rPh sb="8" eb="11">
      <t>チュウガッコウ</t>
    </rPh>
    <rPh sb="11" eb="13">
      <t>クミアイ</t>
    </rPh>
    <phoneticPr fontId="2"/>
  </si>
  <si>
    <t>八代広域行政事務組合</t>
    <rPh sb="0" eb="2">
      <t>ヤツシロ</t>
    </rPh>
    <rPh sb="2" eb="4">
      <t>コウイキ</t>
    </rPh>
    <rPh sb="4" eb="6">
      <t>ギョウセイ</t>
    </rPh>
    <rPh sb="6" eb="8">
      <t>ジム</t>
    </rPh>
    <rPh sb="8" eb="10">
      <t>クミアイ</t>
    </rPh>
    <phoneticPr fontId="2"/>
  </si>
  <si>
    <t>八代広域行政事務組合（一般会計）</t>
    <rPh sb="0" eb="2">
      <t>ヤツシロ</t>
    </rPh>
    <rPh sb="2" eb="4">
      <t>コウイキ</t>
    </rPh>
    <rPh sb="4" eb="6">
      <t>ギョウセイ</t>
    </rPh>
    <rPh sb="6" eb="8">
      <t>ジム</t>
    </rPh>
    <rPh sb="8" eb="10">
      <t>クミアイ</t>
    </rPh>
    <rPh sb="11" eb="13">
      <t>イッパン</t>
    </rPh>
    <rPh sb="13" eb="15">
      <t>カイケイ</t>
    </rPh>
    <phoneticPr fontId="2"/>
  </si>
  <si>
    <t>八代生活環境事務組合（水道事業会計）</t>
    <rPh sb="0" eb="2">
      <t>ヤツシロ</t>
    </rPh>
    <rPh sb="2" eb="4">
      <t>セイカツ</t>
    </rPh>
    <rPh sb="4" eb="6">
      <t>カンキョウ</t>
    </rPh>
    <rPh sb="6" eb="8">
      <t>ジム</t>
    </rPh>
    <rPh sb="8" eb="10">
      <t>クミアイ</t>
    </rPh>
    <rPh sb="11" eb="13">
      <t>スイドウ</t>
    </rPh>
    <rPh sb="13" eb="15">
      <t>ジギョウ</t>
    </rPh>
    <rPh sb="15" eb="17">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</si>
  <si>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</si>
  <si>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26">
      <t>コウキコウレイシャイリョウトクベツカイケイ</t>
    </rPh>
    <phoneticPr fontId="2"/>
  </si>
  <si>
    <t>特別会計（交通災害共済事業）分を含む</t>
    <phoneticPr fontId="2"/>
  </si>
  <si>
    <t>繰越分286,219千円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</si>
</sst>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35" fillId="0" borderId="112" xfId="12" applyFont="1" applyBorder="1" applyAlignment="1" applyProtection="1">
      <alignment horizontal="left" vertical="center" wrapText="1" shrinkToFit="1"/>
      <protection locked="0"/>
    </xf>
    <xf numFmtId="0" fontId="35" fillId="0" borderId="116" xfId="12" applyFont="1" applyBorder="1" applyAlignment="1" applyProtection="1">
      <alignment horizontal="left" vertical="center" wrapText="1" shrinkToFi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C14F-4DE1-B744-3BAC7EDC0E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91532</c:v>
                </c:pt>
                <c:pt idx="1">
                  <c:v>79541</c:v>
                </c:pt>
                <c:pt idx="2">
                  <c:v>49564</c:v>
                </c:pt>
                <c:pt idx="3">
                  <c:v>43001</c:v>
                </c:pt>
                <c:pt idx="4">
                  <c:v>81906</c:v>
                </c:pt>
              </c:numCache>
            </c:numRef>
          </c:val>
          <c:smooth val="0"/>
          <c:extLst>
            <c:ext xmlns:c16="http://schemas.microsoft.com/office/drawing/2014/chart" uri="{C3380CC4-5D6E-409C-BE32-E72D297353CC}">
              <c16:uniqueId val="{00000001-C14F-4DE1-B744-3BAC7EDC0E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7.16</c:v>
                </c:pt>
                <c:pt idx="1">
                  <c:v>9.82</c:v>
                </c:pt>
                <c:pt idx="2">
                  <c:v>15.48</c:v>
                </c:pt>
                <c:pt idx="3">
                  <c:v>11.76</c:v>
                </c:pt>
                <c:pt idx="4">
                  <c:v>8.99</c:v>
                </c:pt>
              </c:numCache>
            </c:numRef>
          </c:val>
          <c:extLst>
            <c:ext xmlns:c16="http://schemas.microsoft.com/office/drawing/2014/chart" uri="{C3380CC4-5D6E-409C-BE32-E72D297353CC}">
              <c16:uniqueId val="{00000000-967A-42B7-8120-5A2253E961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50.04</c:v>
                </c:pt>
                <c:pt idx="1">
                  <c:v>41.58</c:v>
                </c:pt>
                <c:pt idx="2">
                  <c:v>34.619999999999997</c:v>
                </c:pt>
                <c:pt idx="3">
                  <c:v>33.22</c:v>
                </c:pt>
                <c:pt idx="4">
                  <c:v>33.26</c:v>
                </c:pt>
              </c:numCache>
            </c:numRef>
          </c:val>
          <c:extLst>
            <c:ext xmlns:c16="http://schemas.microsoft.com/office/drawing/2014/chart" uri="{C3380CC4-5D6E-409C-BE32-E72D297353CC}">
              <c16:uniqueId val="{00000001-967A-42B7-8120-5A2253E961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-7.9</c:v>
                </c:pt>
                <c:pt idx="1">
                  <c:v>-4.3</c:v>
                </c:pt>
                <c:pt idx="2">
                  <c:v>0.52</c:v>
                </c:pt>
                <c:pt idx="3">
                  <c:v>-5.79</c:v>
                </c:pt>
                <c:pt idx="4">
                  <c:v>-2.79</c:v>
                </c:pt>
              </c:numCache>
            </c:numRef>
          </c:val>
          <c:smooth val="0"/>
          <c:extLst>
            <c:ext xmlns:c16="http://schemas.microsoft.com/office/drawing/2014/chart" uri="{C3380CC4-5D6E-409C-BE32-E72D297353CC}">
              <c16:uniqueId val="{00000002-967A-42B7-8120-5A2253E961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0.67</c:v>
                </c:pt>
                <c:pt idx="2">
                  <c:v>#N/A</c:v>
                </c:pt>
                <c:pt idx="3">
                  <c:v>0.84</c:v>
                </c:pt>
                <c:pt idx="4">
                  <c:v>#N/A</c:v>
                </c:pt>
                <c:pt idx="5">
                  <c:v>1.01</c:v>
                </c:pt>
                <c:pt idx="6">
                  <c:v>#N/A</c:v>
                </c:pt>
                <c:pt idx="7">
                  <c:v>1.1100000000000001</c:v>
                </c:pt>
                <c:pt idx="8">
                  <c:v>0</c:v>
                </c:pt>
                <c:pt idx="9">
                  <c:v>0</c:v>
                </c:pt>
              </c:numCache>
            </c:numRef>
          </c:val>
          <c:extLst>
            <c:ext xmlns:c16="http://schemas.microsoft.com/office/drawing/2014/chart" uri="{C3380CC4-5D6E-409C-BE32-E72D297353CC}">
              <c16:uniqueId val="{00000000-B41C-4B66-AC70-BE6788279E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1C-4B66-AC70-BE6788279E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41C-4B66-AC70-BE6788279E2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41C-4B66-AC70-BE6788279E2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41C-4B66-AC70-BE6788279E2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0.05</c:v>
                </c:pt>
                <c:pt idx="4">
                  <c:v>#N/A</c:v>
                </c:pt>
                <c:pt idx="5">
                  <c:v>0.04</c:v>
                </c:pt>
                <c:pt idx="6">
                  <c:v>#N/A</c:v>
                </c:pt>
                <c:pt idx="7">
                  <c:v>0.23</c:v>
                </c:pt>
                <c:pt idx="8">
                  <c:v>#N/A</c:v>
                </c:pt>
                <c:pt idx="9">
                  <c:v>0.1</c:v>
                </c:pt>
              </c:numCache>
            </c:numRef>
          </c:val>
          <c:extLst>
            <c:ext xmlns:c16="http://schemas.microsoft.com/office/drawing/2014/chart" uri="{C3380CC4-5D6E-409C-BE32-E72D297353CC}">
              <c16:uniqueId val="{00000005-B41C-4B66-AC70-BE6788279E2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2.4300000000000002</c:v>
                </c:pt>
              </c:numCache>
            </c:numRef>
          </c:val>
          <c:extLst>
            <c:ext xmlns:c16="http://schemas.microsoft.com/office/drawing/2014/chart" uri="{C3380CC4-5D6E-409C-BE32-E72D297353CC}">
              <c16:uniqueId val="{00000006-B41C-4B66-AC70-BE6788279E2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3.27</c:v>
                </c:pt>
                <c:pt idx="2">
                  <c:v>#N/A</c:v>
                </c:pt>
                <c:pt idx="3">
                  <c:v>3.77</c:v>
                </c:pt>
                <c:pt idx="4">
                  <c:v>#N/A</c:v>
                </c:pt>
                <c:pt idx="5">
                  <c:v>6.51</c:v>
                </c:pt>
                <c:pt idx="6">
                  <c:v>#N/A</c:v>
                </c:pt>
                <c:pt idx="7">
                  <c:v>8.49</c:v>
                </c:pt>
                <c:pt idx="8">
                  <c:v>#N/A</c:v>
                </c:pt>
                <c:pt idx="9">
                  <c:v>7.88</c:v>
                </c:pt>
              </c:numCache>
            </c:numRef>
          </c:val>
          <c:extLst>
            <c:ext xmlns:c16="http://schemas.microsoft.com/office/drawing/2014/chart" uri="{C3380CC4-5D6E-409C-BE32-E72D297353CC}">
              <c16:uniqueId val="{00000007-B41C-4B66-AC70-BE6788279E2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7.79</c:v>
                </c:pt>
                <c:pt idx="2">
                  <c:v>#N/A</c:v>
                </c:pt>
                <c:pt idx="3">
                  <c:v>7.68</c:v>
                </c:pt>
                <c:pt idx="4">
                  <c:v>#N/A</c:v>
                </c:pt>
                <c:pt idx="5">
                  <c:v>8.26</c:v>
                </c:pt>
                <c:pt idx="6">
                  <c:v>#N/A</c:v>
                </c:pt>
                <c:pt idx="7">
                  <c:v>8.7100000000000009</c:v>
                </c:pt>
                <c:pt idx="8">
                  <c:v>#N/A</c:v>
                </c:pt>
                <c:pt idx="9">
                  <c:v>8.35</c:v>
                </c:pt>
              </c:numCache>
            </c:numRef>
          </c:val>
          <c:extLst>
            <c:ext xmlns:c16="http://schemas.microsoft.com/office/drawing/2014/chart" uri="{C3380CC4-5D6E-409C-BE32-E72D297353CC}">
              <c16:uniqueId val="{00000008-B41C-4B66-AC70-BE6788279E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7.16</c:v>
                </c:pt>
                <c:pt idx="2">
                  <c:v>#N/A</c:v>
                </c:pt>
                <c:pt idx="3">
                  <c:v>9.81</c:v>
                </c:pt>
                <c:pt idx="4">
                  <c:v>#N/A</c:v>
                </c:pt>
                <c:pt idx="5">
                  <c:v>15.47</c:v>
                </c:pt>
                <c:pt idx="6">
                  <c:v>#N/A</c:v>
                </c:pt>
                <c:pt idx="7">
                  <c:v>11.76</c:v>
                </c:pt>
                <c:pt idx="8">
                  <c:v>#N/A</c:v>
                </c:pt>
                <c:pt idx="9">
                  <c:v>8.98</c:v>
                </c:pt>
              </c:numCache>
            </c:numRef>
          </c:val>
          <c:extLst>
            <c:ext xmlns:c16="http://schemas.microsoft.com/office/drawing/2014/chart" uri="{C3380CC4-5D6E-409C-BE32-E72D297353CC}">
              <c16:uniqueId val="{00000009-B41C-4B66-AC70-BE6788279E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859</c:v>
                </c:pt>
                <c:pt idx="5">
                  <c:v>841</c:v>
                </c:pt>
                <c:pt idx="8">
                  <c:v>815</c:v>
                </c:pt>
                <c:pt idx="11">
                  <c:v>816</c:v>
                </c:pt>
                <c:pt idx="14">
                  <c:v>784</c:v>
                </c:pt>
              </c:numCache>
            </c:numRef>
          </c:val>
          <c:extLst>
            <c:ext xmlns:c16="http://schemas.microsoft.com/office/drawing/2014/chart" uri="{C3380CC4-5D6E-409C-BE32-E72D297353CC}">
              <c16:uniqueId val="{00000000-3245-42B8-BD87-416B155153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45-42B8-BD87-416B155153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2</c:v>
                </c:pt>
                <c:pt idx="6">
                  <c:v>8</c:v>
                </c:pt>
                <c:pt idx="9">
                  <c:v>6</c:v>
                </c:pt>
                <c:pt idx="12">
                  <c:v>4</c:v>
                </c:pt>
              </c:numCache>
            </c:numRef>
          </c:val>
          <c:extLst>
            <c:ext xmlns:c16="http://schemas.microsoft.com/office/drawing/2014/chart" uri="{C3380CC4-5D6E-409C-BE32-E72D297353CC}">
              <c16:uniqueId val="{00000002-3245-42B8-BD87-416B155153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50</c:v>
                </c:pt>
                <c:pt idx="3">
                  <c:v>45</c:v>
                </c:pt>
                <c:pt idx="6">
                  <c:v>38</c:v>
                </c:pt>
                <c:pt idx="9">
                  <c:v>40</c:v>
                </c:pt>
                <c:pt idx="12">
                  <c:v>40</c:v>
                </c:pt>
              </c:numCache>
            </c:numRef>
          </c:val>
          <c:extLst>
            <c:ext xmlns:c16="http://schemas.microsoft.com/office/drawing/2014/chart" uri="{C3380CC4-5D6E-409C-BE32-E72D297353CC}">
              <c16:uniqueId val="{00000003-3245-42B8-BD87-416B155153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260</c:v>
                </c:pt>
                <c:pt idx="3">
                  <c:v>259</c:v>
                </c:pt>
                <c:pt idx="6">
                  <c:v>263</c:v>
                </c:pt>
                <c:pt idx="9">
                  <c:v>262</c:v>
                </c:pt>
                <c:pt idx="12">
                  <c:v>269</c:v>
                </c:pt>
              </c:numCache>
            </c:numRef>
          </c:val>
          <c:extLst>
            <c:ext xmlns:c16="http://schemas.microsoft.com/office/drawing/2014/chart" uri="{C3380CC4-5D6E-409C-BE32-E72D297353CC}">
              <c16:uniqueId val="{00000004-3245-42B8-BD87-416B155153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45-42B8-BD87-416B155153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45-42B8-BD87-416B155153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787</c:v>
                </c:pt>
                <c:pt idx="3">
                  <c:v>904</c:v>
                </c:pt>
                <c:pt idx="6">
                  <c:v>971</c:v>
                </c:pt>
                <c:pt idx="9">
                  <c:v>976</c:v>
                </c:pt>
                <c:pt idx="12">
                  <c:v>943</c:v>
                </c:pt>
              </c:numCache>
            </c:numRef>
          </c:val>
          <c:extLst>
            <c:ext xmlns:c16="http://schemas.microsoft.com/office/drawing/2014/chart" uri="{C3380CC4-5D6E-409C-BE32-E72D297353CC}">
              <c16:uniqueId val="{00000007-3245-42B8-BD87-416B155153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241</c:v>
                </c:pt>
                <c:pt idx="2">
                  <c:v>#N/A</c:v>
                </c:pt>
                <c:pt idx="3">
                  <c:v>#N/A</c:v>
                </c:pt>
                <c:pt idx="4">
                  <c:v>369</c:v>
                </c:pt>
                <c:pt idx="5">
                  <c:v>#N/A</c:v>
                </c:pt>
                <c:pt idx="6">
                  <c:v>#N/A</c:v>
                </c:pt>
                <c:pt idx="7">
                  <c:v>465</c:v>
                </c:pt>
                <c:pt idx="8">
                  <c:v>#N/A</c:v>
                </c:pt>
                <c:pt idx="9">
                  <c:v>#N/A</c:v>
                </c:pt>
                <c:pt idx="10">
                  <c:v>468</c:v>
                </c:pt>
                <c:pt idx="11">
                  <c:v>#N/A</c:v>
                </c:pt>
                <c:pt idx="12">
                  <c:v>#N/A</c:v>
                </c:pt>
                <c:pt idx="13">
                  <c:v>472</c:v>
                </c:pt>
                <c:pt idx="14">
                  <c:v>#N/A</c:v>
                </c:pt>
              </c:numCache>
            </c:numRef>
          </c:val>
          <c:smooth val="0"/>
          <c:extLst>
            <c:ext xmlns:c16="http://schemas.microsoft.com/office/drawing/2014/chart" uri="{C3380CC4-5D6E-409C-BE32-E72D297353CC}">
              <c16:uniqueId val="{00000008-3245-42B8-BD87-416B155153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7541</c:v>
                </c:pt>
                <c:pt idx="5">
                  <c:v>7356</c:v>
                </c:pt>
                <c:pt idx="8">
                  <c:v>6952</c:v>
                </c:pt>
                <c:pt idx="11">
                  <c:v>6346</c:v>
                </c:pt>
                <c:pt idx="14">
                  <c:v>6097</c:v>
                </c:pt>
              </c:numCache>
            </c:numRef>
          </c:val>
          <c:extLst>
            <c:ext xmlns:c16="http://schemas.microsoft.com/office/drawing/2014/chart" uri="{C3380CC4-5D6E-409C-BE32-E72D297353CC}">
              <c16:uniqueId val="{00000000-EF3C-43ED-ABBA-3CDC7C7360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184</c:v>
                </c:pt>
                <c:pt idx="5">
                  <c:v>163</c:v>
                </c:pt>
                <c:pt idx="8">
                  <c:v>151</c:v>
                </c:pt>
                <c:pt idx="11">
                  <c:v>123</c:v>
                </c:pt>
                <c:pt idx="14">
                  <c:v>118</c:v>
                </c:pt>
              </c:numCache>
            </c:numRef>
          </c:val>
          <c:extLst>
            <c:ext xmlns:c16="http://schemas.microsoft.com/office/drawing/2014/chart" uri="{C3380CC4-5D6E-409C-BE32-E72D297353CC}">
              <c16:uniqueId val="{00000001-EF3C-43ED-ABBA-3CDC7C7360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2489</c:v>
                </c:pt>
                <c:pt idx="5">
                  <c:v>2280</c:v>
                </c:pt>
                <c:pt idx="8">
                  <c:v>2245</c:v>
                </c:pt>
                <c:pt idx="11">
                  <c:v>2724</c:v>
                </c:pt>
                <c:pt idx="14">
                  <c:v>2800</c:v>
                </c:pt>
              </c:numCache>
            </c:numRef>
          </c:val>
          <c:extLst>
            <c:ext xmlns:c16="http://schemas.microsoft.com/office/drawing/2014/chart" uri="{C3380CC4-5D6E-409C-BE32-E72D297353CC}">
              <c16:uniqueId val="{00000002-EF3C-43ED-ABBA-3CDC7C7360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3C-43ED-ABBA-3CDC7C7360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3C-43ED-ABBA-3CDC7C7360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3C-43ED-ABBA-3CDC7C7360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734</c:v>
                </c:pt>
                <c:pt idx="3">
                  <c:v>680</c:v>
                </c:pt>
                <c:pt idx="6">
                  <c:v>488</c:v>
                </c:pt>
                <c:pt idx="9">
                  <c:v>473</c:v>
                </c:pt>
                <c:pt idx="12">
                  <c:v>500</c:v>
                </c:pt>
              </c:numCache>
            </c:numRef>
          </c:val>
          <c:extLst>
            <c:ext xmlns:c16="http://schemas.microsoft.com/office/drawing/2014/chart" uri="{C3380CC4-5D6E-409C-BE32-E72D297353CC}">
              <c16:uniqueId val="{00000006-EF3C-43ED-ABBA-3CDC7C7360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233</c:v>
                </c:pt>
                <c:pt idx="3">
                  <c:v>204</c:v>
                </c:pt>
                <c:pt idx="6">
                  <c:v>186</c:v>
                </c:pt>
                <c:pt idx="9">
                  <c:v>135</c:v>
                </c:pt>
                <c:pt idx="12">
                  <c:v>107</c:v>
                </c:pt>
              </c:numCache>
            </c:numRef>
          </c:val>
          <c:extLst>
            <c:ext xmlns:c16="http://schemas.microsoft.com/office/drawing/2014/chart" uri="{C3380CC4-5D6E-409C-BE32-E72D297353CC}">
              <c16:uniqueId val="{00000007-EF3C-43ED-ABBA-3CDC7C7360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3063</c:v>
                </c:pt>
                <c:pt idx="3">
                  <c:v>3080</c:v>
                </c:pt>
                <c:pt idx="6">
                  <c:v>3173</c:v>
                </c:pt>
                <c:pt idx="9">
                  <c:v>3021</c:v>
                </c:pt>
                <c:pt idx="12">
                  <c:v>2888</c:v>
                </c:pt>
              </c:numCache>
            </c:numRef>
          </c:val>
          <c:extLst>
            <c:ext xmlns:c16="http://schemas.microsoft.com/office/drawing/2014/chart" uri="{C3380CC4-5D6E-409C-BE32-E72D297353CC}">
              <c16:uniqueId val="{00000008-EF3C-43ED-ABBA-3CDC7C7360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3C-43ED-ABBA-3CDC7C7360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7472</c:v>
                </c:pt>
                <c:pt idx="3">
                  <c:v>7321</c:v>
                </c:pt>
                <c:pt idx="6">
                  <c:v>6745</c:v>
                </c:pt>
                <c:pt idx="9">
                  <c:v>6012</c:v>
                </c:pt>
                <c:pt idx="12">
                  <c:v>5798</c:v>
                </c:pt>
              </c:numCache>
            </c:numRef>
          </c:val>
          <c:extLst>
            <c:ext xmlns:c16="http://schemas.microsoft.com/office/drawing/2014/chart" uri="{C3380CC4-5D6E-409C-BE32-E72D297353CC}">
              <c16:uniqueId val="{0000000A-EF3C-43ED-ABBA-3CDC7C7360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1288</c:v>
                </c:pt>
                <c:pt idx="2">
                  <c:v>#N/A</c:v>
                </c:pt>
                <c:pt idx="3">
                  <c:v>#N/A</c:v>
                </c:pt>
                <c:pt idx="4">
                  <c:v>1486</c:v>
                </c:pt>
                <c:pt idx="5">
                  <c:v>#N/A</c:v>
                </c:pt>
                <c:pt idx="6">
                  <c:v>#N/A</c:v>
                </c:pt>
                <c:pt idx="7">
                  <c:v>1245</c:v>
                </c:pt>
                <c:pt idx="8">
                  <c:v>#N/A</c:v>
                </c:pt>
                <c:pt idx="9">
                  <c:v>#N/A</c:v>
                </c:pt>
                <c:pt idx="10">
                  <c:v>448</c:v>
                </c:pt>
                <c:pt idx="11">
                  <c:v>#N/A</c:v>
                </c:pt>
                <c:pt idx="12">
                  <c:v>#N/A</c:v>
                </c:pt>
                <c:pt idx="13">
                  <c:v>277</c:v>
                </c:pt>
                <c:pt idx="14">
                  <c:v>#N/A</c:v>
                </c:pt>
              </c:numCache>
            </c:numRef>
          </c:val>
          <c:smooth val="0"/>
          <c:extLst>
            <c:ext xmlns:c16="http://schemas.microsoft.com/office/drawing/2014/chart" uri="{C3380CC4-5D6E-409C-BE32-E72D297353CC}">
              <c16:uniqueId val="{0000000B-EF3C-43ED-ABBA-3CDC7C7360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1500</c:v>
                </c:pt>
                <c:pt idx="1">
                  <c:v>1420</c:v>
                </c:pt>
                <c:pt idx="2">
                  <c:v>1420</c:v>
                </c:pt>
              </c:numCache>
            </c:numRef>
          </c:val>
          <c:extLst>
            <c:ext xmlns:c16="http://schemas.microsoft.com/office/drawing/2014/chart" uri="{C3380CC4-5D6E-409C-BE32-E72D297353CC}">
              <c16:uniqueId val="{00000000-F946-4DD9-835B-8F076E0DB3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65</c:v>
                </c:pt>
                <c:pt idx="1">
                  <c:v>63</c:v>
                </c:pt>
                <c:pt idx="2">
                  <c:v>60</c:v>
                </c:pt>
              </c:numCache>
            </c:numRef>
          </c:val>
          <c:extLst>
            <c:ext xmlns:c16="http://schemas.microsoft.com/office/drawing/2014/chart" uri="{C3380CC4-5D6E-409C-BE32-E72D297353CC}">
              <c16:uniqueId val="{00000001-F946-4DD9-835B-8F076E0DB3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762</c:v>
                </c:pt>
                <c:pt idx="1">
                  <c:v>1255</c:v>
                </c:pt>
                <c:pt idx="2">
                  <c:v>1268</c:v>
                </c:pt>
              </c:numCache>
            </c:numRef>
          </c:val>
          <c:extLst>
            <c:ext xmlns:c16="http://schemas.microsoft.com/office/drawing/2014/chart" uri="{C3380CC4-5D6E-409C-BE32-E72D297353CC}">
              <c16:uniqueId val="{00000002-F946-4DD9-835B-8F076E0DB3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
10,691
33.36
9,239,164
8,829,206
383,852
4,271,223
5,798,051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年度以降、財政力指数は</a:t>
          </a:r>
          <a:r>
            <a:rPr kumimoji="1" lang="en-US" altLang="ja-JP" sz="1100">
              <a:solidFill>
                <a:schemeClr val="dk1"/>
              </a:solidFill>
              <a:effectLst/>
              <a:latin typeface="+mn-lt"/>
              <a:ea typeface="+mn-ea"/>
              <a:cs typeface="+mn-cs"/>
            </a:rPr>
            <a:t>0.28</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を推移している。町の基幹産業である農業においては、少子高齢化や後継者不足の慢性的な状況が続いている。他の産業においては、コロナ禍により経済活動が停滞していたが、コロナの５類移行に</a:t>
          </a:r>
          <a:r>
            <a:rPr kumimoji="1" lang="ja-JP" altLang="en-US" sz="1100">
              <a:solidFill>
                <a:schemeClr val="dk1"/>
              </a:solidFill>
              <a:effectLst/>
              <a:latin typeface="+mn-lt"/>
              <a:ea typeface="+mn-ea"/>
              <a:cs typeface="+mn-cs"/>
            </a:rPr>
            <a:t>より税収の回復が期待されるが、町民税においては依然減収見込みである</a:t>
          </a:r>
          <a:r>
            <a:rPr kumimoji="1" lang="ja-JP" altLang="ja-JP" sz="1100">
              <a:solidFill>
                <a:schemeClr val="dk1"/>
              </a:solidFill>
              <a:effectLst/>
              <a:latin typeface="+mn-lt"/>
              <a:ea typeface="+mn-ea"/>
              <a:cs typeface="+mn-cs"/>
            </a:rPr>
            <a:t>。農業の持続的な経営の支援や企業誘致などの産業育成施策によって町の活性化を図るとともに、財政運営においては歳出削減や税などの徴収強化による財源確保に努めるなど、財政基盤の強化を図る。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121920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2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99.5</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99.9</a:t>
          </a:r>
          <a:r>
            <a:rPr kumimoji="1" lang="ja-JP" altLang="ja-JP" sz="1100">
              <a:solidFill>
                <a:schemeClr val="dk1"/>
              </a:solidFill>
              <a:effectLst/>
              <a:latin typeface="+mn-lt"/>
              <a:ea typeface="+mn-ea"/>
              <a:cs typeface="+mn-cs"/>
            </a:rPr>
            <a:t>となった。この要因としては①</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の増、②臨時財政対策債の減が挙げられる。今後も元利償還金による財政への負担は継続する見込みであり、経常一般財源が増加する要因も見当たらないことから、経常収支比率は類似団体と比較して今後も高い水準で推移していく見込み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144992</xdr:rowOff>
    </xdr:from>
    <xdr:to>
      <xdr:col>23</xdr:col>
      <xdr:colOff>133350</xdr:colOff>
      <xdr:row>62</xdr:row>
      <xdr:rowOff>161079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7489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51452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67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62</xdr:row>
      <xdr:rowOff>144992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1402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74312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155575</xdr:rowOff>
    </xdr:from>
    <xdr:to>
      <xdr:col>15</xdr:col>
      <xdr:colOff>82550</xdr:colOff>
      <xdr:row>62</xdr:row>
      <xdr:rowOff>112819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14025"/>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157285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112819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50220"/>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110279</xdr:rowOff>
    </xdr:from>
    <xdr:to>
      <xdr:col>23</xdr:col>
      <xdr:colOff>184150</xdr:colOff>
      <xdr:row>63</xdr:row>
      <xdr:rowOff>40429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82356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1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94192</xdr:rowOff>
    </xdr:from>
    <xdr:to>
      <xdr:col>19</xdr:col>
      <xdr:colOff>184150</xdr:colOff>
      <xdr:row>63</xdr:row>
      <xdr:rowOff>24342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9119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104775</xdr:rowOff>
    </xdr:from>
    <xdr:to>
      <xdr:col>15</xdr:col>
      <xdr:colOff>133350</xdr:colOff>
      <xdr:row>62</xdr:row>
      <xdr:rowOff>34925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19702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62019</xdr:rowOff>
    </xdr:from>
    <xdr:to>
      <xdr:col>11</xdr:col>
      <xdr:colOff>82550</xdr:colOff>
      <xdr:row>62</xdr:row>
      <xdr:rowOff>163619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148396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決算額は昨年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％増加したが、類似団体よりも低い水準で推移している。要因としては、類似団体の中で人口一人当たりの職員数が平均よりも少ないこと</a:t>
          </a:r>
          <a:r>
            <a:rPr kumimoji="1" lang="ja-JP" altLang="en-US" sz="1100">
              <a:solidFill>
                <a:schemeClr val="dk1"/>
              </a:solidFill>
              <a:effectLst/>
              <a:latin typeface="+mn-lt"/>
              <a:ea typeface="+mn-ea"/>
              <a:cs typeface="+mn-cs"/>
            </a:rPr>
            <a:t>及びラスパイレス指数が最低値であること</a:t>
          </a:r>
          <a:r>
            <a:rPr kumimoji="1" lang="ja-JP" altLang="ja-JP" sz="1100">
              <a:solidFill>
                <a:schemeClr val="dk1"/>
              </a:solidFill>
              <a:effectLst/>
              <a:latin typeface="+mn-lt"/>
              <a:ea typeface="+mn-ea"/>
              <a:cs typeface="+mn-cs"/>
            </a:rPr>
            <a:t>で人件費が他団体より低くなっていることが挙げられる。行政改革実施計画に位置付けられた定員管理や住民サービスの低下を招かないようなバランスのとれた効果的な人員確保に努める。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107921</xdr:rowOff>
    </xdr:from>
    <xdr:to>
      <xdr:col>23</xdr:col>
      <xdr:colOff>133350</xdr:colOff>
      <xdr:row>80</xdr:row>
      <xdr:rowOff>155821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23921"/>
          <a:ext cx="838200" cy="4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25937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29964</xdr:rowOff>
    </xdr:from>
    <xdr:to>
      <xdr:col>19</xdr:col>
      <xdr:colOff>133350</xdr:colOff>
      <xdr:row>80</xdr:row>
      <xdr:rowOff>107921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45964"/>
          <a:ext cx="889000" cy="7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8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22327</xdr:rowOff>
    </xdr:from>
    <xdr:to>
      <xdr:col>15</xdr:col>
      <xdr:colOff>82550</xdr:colOff>
      <xdr:row>80</xdr:row>
      <xdr:rowOff>29964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38327"/>
          <a:ext cx="889000" cy="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64205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5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167937</xdr:rowOff>
    </xdr:from>
    <xdr:to>
      <xdr:col>11</xdr:col>
      <xdr:colOff>31750</xdr:colOff>
      <xdr:row>80</xdr:row>
      <xdr:rowOff>22327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12487"/>
          <a:ext cx="889000" cy="2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18939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65846</xdr:rowOff>
    </xdr:from>
    <xdr:to>
      <xdr:col>7</xdr:col>
      <xdr:colOff>31750</xdr:colOff>
      <xdr:row>80</xdr:row>
      <xdr:rowOff>167446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8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152223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105021</xdr:rowOff>
    </xdr:from>
    <xdr:to>
      <xdr:col>23</xdr:col>
      <xdr:colOff>184150</xdr:colOff>
      <xdr:row>81</xdr:row>
      <xdr:rowOff>35171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121548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6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57121</xdr:rowOff>
    </xdr:from>
    <xdr:to>
      <xdr:col>19</xdr:col>
      <xdr:colOff>184150</xdr:colOff>
      <xdr:row>80</xdr:row>
      <xdr:rowOff>158721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168898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41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150614</xdr:rowOff>
    </xdr:from>
    <xdr:to>
      <xdr:col>15</xdr:col>
      <xdr:colOff>133350</xdr:colOff>
      <xdr:row>80</xdr:row>
      <xdr:rowOff>80764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6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90941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6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142977</xdr:rowOff>
    </xdr:from>
    <xdr:to>
      <xdr:col>11</xdr:col>
      <xdr:colOff>82550</xdr:colOff>
      <xdr:row>80</xdr:row>
      <xdr:rowOff>73127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83304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5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117137</xdr:rowOff>
    </xdr:from>
    <xdr:to>
      <xdr:col>7</xdr:col>
      <xdr:colOff>31750</xdr:colOff>
      <xdr:row>80</xdr:row>
      <xdr:rowOff>47287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57464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3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比較して</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ポイント低下し</a:t>
          </a:r>
          <a:r>
            <a:rPr kumimoji="1" lang="ja-JP" altLang="ja-JP" sz="1100">
              <a:solidFill>
                <a:schemeClr val="dk1"/>
              </a:solidFill>
              <a:effectLst/>
              <a:latin typeface="+mn-lt"/>
              <a:ea typeface="+mn-ea"/>
              <a:cs typeface="+mn-cs"/>
            </a:rPr>
            <a:t>、類似団体との比較でみると</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低くなっている。本町が小規模な自治体であり、職員の年齢構成の影響を受けやすい一面があるが、昇給額全体が類似団体と比べて少額であることが主な要因である。今後も規模に応じた定員管理と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124884</xdr:rowOff>
    </xdr:from>
    <xdr:to>
      <xdr:col>81</xdr:col>
      <xdr:colOff>44450</xdr:colOff>
      <xdr:row>81</xdr:row>
      <xdr:rowOff>13759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384088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23936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5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13759</xdr:rowOff>
    </xdr:from>
    <xdr:to>
      <xdr:col>77</xdr:col>
      <xdr:colOff>44450</xdr:colOff>
      <xdr:row>81</xdr:row>
      <xdr:rowOff>13759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901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13759</xdr:rowOff>
    </xdr:from>
    <xdr:to>
      <xdr:col>72</xdr:col>
      <xdr:colOff>203200</xdr:colOff>
      <xdr:row>82</xdr:row>
      <xdr:rowOff>3175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390120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3175</xdr:rowOff>
    </xdr:from>
    <xdr:to>
      <xdr:col>68</xdr:col>
      <xdr:colOff>152400</xdr:colOff>
      <xdr:row>82</xdr:row>
      <xdr:rowOff>143934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06207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74084</xdr:rowOff>
    </xdr:from>
    <xdr:to>
      <xdr:col>81</xdr:col>
      <xdr:colOff>95250</xdr:colOff>
      <xdr:row>81</xdr:row>
      <xdr:rowOff>4234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166811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71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134409</xdr:rowOff>
    </xdr:from>
    <xdr:to>
      <xdr:col>77</xdr:col>
      <xdr:colOff>95250</xdr:colOff>
      <xdr:row>81</xdr:row>
      <xdr:rowOff>64559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74736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619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134409</xdr:rowOff>
    </xdr:from>
    <xdr:to>
      <xdr:col>73</xdr:col>
      <xdr:colOff>44450</xdr:colOff>
      <xdr:row>81</xdr:row>
      <xdr:rowOff>64559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74736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123825</xdr:rowOff>
    </xdr:from>
    <xdr:to>
      <xdr:col>68</xdr:col>
      <xdr:colOff>203200</xdr:colOff>
      <xdr:row>82</xdr:row>
      <xdr:rowOff>53975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64152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93134</xdr:rowOff>
    </xdr:from>
    <xdr:to>
      <xdr:col>64</xdr:col>
      <xdr:colOff>152400</xdr:colOff>
      <xdr:row>83</xdr:row>
      <xdr:rowOff>23284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33461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行政改革実施計画に基づき新規採用職員の抑制など定員管理を行っている。人口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人当たり職員数は前年と比較し、</a:t>
          </a:r>
          <a:r>
            <a:rPr kumimoji="1" lang="en-US" altLang="ja-JP" sz="1100">
              <a:solidFill>
                <a:schemeClr val="dk1"/>
              </a:solidFill>
              <a:effectLst/>
              <a:latin typeface="+mn-lt"/>
              <a:ea typeface="+mn-ea"/>
              <a:cs typeface="+mn-cs"/>
            </a:rPr>
            <a:t>0.49</a:t>
          </a:r>
          <a:r>
            <a:rPr kumimoji="1" lang="ja-JP" altLang="ja-JP" sz="1100">
              <a:solidFill>
                <a:schemeClr val="dk1"/>
              </a:solidFill>
              <a:effectLst/>
              <a:latin typeface="+mn-lt"/>
              <a:ea typeface="+mn-ea"/>
              <a:cs typeface="+mn-cs"/>
            </a:rPr>
            <a:t>人の増でほぼ横ばいである。類似団体の平均値と比較すると、</a:t>
          </a:r>
          <a:r>
            <a:rPr kumimoji="1" lang="en-US" altLang="ja-JP" sz="1100">
              <a:solidFill>
                <a:schemeClr val="dk1"/>
              </a:solidFill>
              <a:effectLst/>
              <a:latin typeface="+mn-lt"/>
              <a:ea typeface="+mn-ea"/>
              <a:cs typeface="+mn-cs"/>
            </a:rPr>
            <a:t>2.43</a:t>
          </a:r>
          <a:r>
            <a:rPr kumimoji="1" lang="ja-JP" altLang="ja-JP" sz="1100">
              <a:solidFill>
                <a:schemeClr val="dk1"/>
              </a:solidFill>
              <a:effectLst/>
              <a:latin typeface="+mn-lt"/>
              <a:ea typeface="+mn-ea"/>
              <a:cs typeface="+mn-cs"/>
            </a:rPr>
            <a:t>人少ない状況である。定員管理の目標値は達成して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、住民サービスとのバランスを見据えた定員管理に努めていく。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164435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95131"/>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102386</xdr:rowOff>
    </xdr:from>
    <xdr:to>
      <xdr:col>77</xdr:col>
      <xdr:colOff>44450</xdr:colOff>
      <xdr:row>60</xdr:row>
      <xdr:rowOff>108131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8938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80554</xdr:rowOff>
    </xdr:from>
    <xdr:to>
      <xdr:col>72</xdr:col>
      <xdr:colOff>203200</xdr:colOff>
      <xdr:row>60</xdr:row>
      <xdr:rowOff>102386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6755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80554</xdr:rowOff>
    </xdr:from>
    <xdr:to>
      <xdr:col>68</xdr:col>
      <xdr:colOff>152400</xdr:colOff>
      <xdr:row>60</xdr:row>
      <xdr:rowOff>87449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675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113635</xdr:rowOff>
    </xdr:from>
    <xdr:to>
      <xdr:col>81</xdr:col>
      <xdr:colOff>95250</xdr:colOff>
      <xdr:row>61</xdr:row>
      <xdr:rowOff>43785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130162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51586</xdr:rowOff>
    </xdr:from>
    <xdr:to>
      <xdr:col>73</xdr:col>
      <xdr:colOff>44450</xdr:colOff>
      <xdr:row>60</xdr:row>
      <xdr:rowOff>153186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163363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29754</xdr:rowOff>
    </xdr:from>
    <xdr:to>
      <xdr:col>68</xdr:col>
      <xdr:colOff>203200</xdr:colOff>
      <xdr:row>60</xdr:row>
      <xdr:rowOff>131354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141531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36649</xdr:rowOff>
    </xdr:from>
    <xdr:to>
      <xdr:col>64</xdr:col>
      <xdr:colOff>152400</xdr:colOff>
      <xdr:row>60</xdr:row>
      <xdr:rowOff>138249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148426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３か年の平均値を示しており、前年度から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ポイント増加し、類似団体平均値との比較では</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ポイント上回っている。単年度で見た場合、</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ポイントから</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ポイントに</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ポイント上昇し、ほぼ同水準となっている。今後も</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選択を慎重に行い、起債に頼らない財政運営に努める。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81845</xdr:rowOff>
    </xdr:from>
    <xdr:to>
      <xdr:col>81</xdr:col>
      <xdr:colOff>44450</xdr:colOff>
      <xdr:row>44</xdr:row>
      <xdr:rowOff>17639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454195"/>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43</xdr:row>
      <xdr:rowOff>81845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86083"/>
          <a:ext cx="889000" cy="2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164395</xdr:rowOff>
    </xdr:from>
    <xdr:to>
      <xdr:col>72</xdr:col>
      <xdr:colOff>203200</xdr:colOff>
      <xdr:row>41</xdr:row>
      <xdr:rowOff>156633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850945"/>
          <a:ext cx="889000" cy="33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54328</xdr:rowOff>
    </xdr:from>
    <xdr:to>
      <xdr:col>68</xdr:col>
      <xdr:colOff>152400</xdr:colOff>
      <xdr:row>39</xdr:row>
      <xdr:rowOff>164395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69428"/>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58155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138289</xdr:rowOff>
    </xdr:from>
    <xdr:to>
      <xdr:col>81</xdr:col>
      <xdr:colOff>95250</xdr:colOff>
      <xdr:row>44</xdr:row>
      <xdr:rowOff>68439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34166</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31045</xdr:rowOff>
    </xdr:from>
    <xdr:to>
      <xdr:col>77</xdr:col>
      <xdr:colOff>95250</xdr:colOff>
      <xdr:row>43</xdr:row>
      <xdr:rowOff>132645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117422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113595</xdr:rowOff>
    </xdr:from>
    <xdr:to>
      <xdr:col>68</xdr:col>
      <xdr:colOff>203200</xdr:colOff>
      <xdr:row>40</xdr:row>
      <xdr:rowOff>43745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3528</xdr:rowOff>
    </xdr:from>
    <xdr:to>
      <xdr:col>64</xdr:col>
      <xdr:colOff>152400</xdr:colOff>
      <xdr:row>38</xdr:row>
      <xdr:rowOff>105128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115305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低下したが依然として類似団体平均値を上回っている。令和４年度に過疎地域指定による過疎対策事業債の活用が可能となった。交付税措置率の高い起債メニューであり、様々な事業財源として期待されるが、将来負担比率を見据えた事業メニューの抑制を引き続き行っ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76271</xdr:rowOff>
    </xdr:from>
    <xdr:to>
      <xdr:col>81</xdr:col>
      <xdr:colOff>44450</xdr:colOff>
      <xdr:row>14</xdr:row>
      <xdr:rowOff>141958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76571"/>
          <a:ext cx="8382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141958</xdr:rowOff>
    </xdr:from>
    <xdr:to>
      <xdr:col>77</xdr:col>
      <xdr:colOff>44450</xdr:colOff>
      <xdr:row>16</xdr:row>
      <xdr:rowOff>98002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42258"/>
          <a:ext cx="889000" cy="29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98002</xdr:rowOff>
    </xdr:from>
    <xdr:to>
      <xdr:col>72</xdr:col>
      <xdr:colOff>203200</xdr:colOff>
      <xdr:row>17</xdr:row>
      <xdr:rowOff>48542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41202"/>
          <a:ext cx="889000" cy="1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161008</xdr:rowOff>
    </xdr:from>
    <xdr:to>
      <xdr:col>68</xdr:col>
      <xdr:colOff>152400</xdr:colOff>
      <xdr:row>17</xdr:row>
      <xdr:rowOff>48542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904208"/>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153106</xdr:rowOff>
    </xdr:from>
    <xdr:to>
      <xdr:col>64</xdr:col>
      <xdr:colOff>152400</xdr:colOff>
      <xdr:row>17</xdr:row>
      <xdr:rowOff>83256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68033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25471</xdr:rowOff>
    </xdr:from>
    <xdr:to>
      <xdr:col>81</xdr:col>
      <xdr:colOff>95250</xdr:colOff>
      <xdr:row>14</xdr:row>
      <xdr:rowOff>127071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168998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9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91158</xdr:rowOff>
    </xdr:from>
    <xdr:to>
      <xdr:col>77</xdr:col>
      <xdr:colOff>95250</xdr:colOff>
      <xdr:row>15</xdr:row>
      <xdr:rowOff>21308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6085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577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47202</xdr:rowOff>
    </xdr:from>
    <xdr:to>
      <xdr:col>73</xdr:col>
      <xdr:colOff>44450</xdr:colOff>
      <xdr:row>16</xdr:row>
      <xdr:rowOff>148802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133579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169192</xdr:rowOff>
    </xdr:from>
    <xdr:to>
      <xdr:col>68</xdr:col>
      <xdr:colOff>203200</xdr:colOff>
      <xdr:row>17</xdr:row>
      <xdr:rowOff>99342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84119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9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110208</xdr:rowOff>
    </xdr:from>
    <xdr:to>
      <xdr:col>64</xdr:col>
      <xdr:colOff>152400</xdr:colOff>
      <xdr:row>17</xdr:row>
      <xdr:rowOff>40358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50535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62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
10,691
33.36
9,239,164
8,829,206
383,852
4,271,223
5,798,051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人件費は前年度よりも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し、類似団体平均値よりも</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ポイント低い数値を示している。平成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合併当初からの行政改革実施計画に基づく人員の削減を行い目標値を達成しているが、権限移譲や新型コロナウイルス、物価高騰対策など事務量は増加傾向にある。今後も引き続き適正な人員管理を進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2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54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54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類似団体の平均値と比較してほぼ同水準で推移している。</a:t>
          </a:r>
          <a:r>
            <a:rPr kumimoji="1" lang="ja-JP" altLang="en-US" sz="1100">
              <a:solidFill>
                <a:schemeClr val="dk1"/>
              </a:solidFill>
              <a:effectLst/>
              <a:latin typeface="+mn-lt"/>
              <a:ea typeface="+mn-ea"/>
              <a:cs typeface="+mn-cs"/>
            </a:rPr>
            <a:t>令和５年度は類似団体</a:t>
          </a:r>
          <a:r>
            <a:rPr kumimoji="1" lang="ja-JP" altLang="ja-JP" sz="1100">
              <a:solidFill>
                <a:schemeClr val="dk1"/>
              </a:solidFill>
              <a:effectLst/>
              <a:latin typeface="+mn-lt"/>
              <a:ea typeface="+mn-ea"/>
              <a:cs typeface="+mn-cs"/>
            </a:rPr>
            <a:t>平均と比較すると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回っている状況である。物件費の役</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割を占める委託料の効率化を図っていくことが物件費の抑制につながることから、</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徹底した事務事業の合理化を図っていく。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26307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19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26307</xdr:rowOff>
    </xdr:from>
    <xdr:to>
      <xdr:col>78</xdr:col>
      <xdr:colOff>69850</xdr:colOff>
      <xdr:row>17</xdr:row>
      <xdr:rowOff>48079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40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17</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62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80736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30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前年度に対し</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ポイントの上昇した。全国平均及び熊本県平均を大きく下回っているが、類似団体平均値と比較すると</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っている。少子化対策として子ども医療費助成制度については引き続き積極的に実施しており、今後も同水準を保持していく見込みである。行政評価等を活用した施策の重点化により効果的な福祉事業の実施により、扶助費のさらなる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115570</xdr:rowOff>
    </xdr:from>
    <xdr:to>
      <xdr:col>24</xdr:col>
      <xdr:colOff>25400</xdr:colOff>
      <xdr:row>61</xdr:row>
      <xdr:rowOff>1270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311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115570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71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107967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60</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81280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9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121920</xdr:rowOff>
    </xdr:from>
    <xdr:to>
      <xdr:col>24</xdr:col>
      <xdr:colOff>76200</xdr:colOff>
      <xdr:row>61</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30497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64770</xdr:rowOff>
    </xdr:from>
    <xdr:to>
      <xdr:col>20</xdr:col>
      <xdr:colOff>38100</xdr:colOff>
      <xdr:row>59</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151147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30480</xdr:rowOff>
    </xdr:from>
    <xdr:to>
      <xdr:col>6</xdr:col>
      <xdr:colOff>171450</xdr:colOff>
      <xdr:row>60</xdr:row>
      <xdr:rowOff>132080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116857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ポイント低下したが、これは</a:t>
          </a:r>
          <a:r>
            <a:rPr kumimoji="1" lang="ja-JP" altLang="ja-JP" sz="1100">
              <a:solidFill>
                <a:schemeClr val="dk1"/>
              </a:solidFill>
              <a:effectLst/>
              <a:latin typeface="+mn-lt"/>
              <a:ea typeface="+mn-ea"/>
              <a:cs typeface="+mn-cs"/>
            </a:rPr>
            <a:t>下水道</a:t>
          </a:r>
          <a:r>
            <a:rPr kumimoji="1" lang="ja-JP" altLang="en-US" sz="1100">
              <a:solidFill>
                <a:schemeClr val="dk1"/>
              </a:solidFill>
              <a:effectLst/>
              <a:latin typeface="+mn-lt"/>
              <a:ea typeface="+mn-ea"/>
              <a:cs typeface="+mn-cs"/>
            </a:rPr>
            <a:t>事業が特別会計から公営企業会計へ移行し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繰出金から補助金へ支出科目が変更となったためであり、類似団体平均値と同水準となった</a:t>
          </a:r>
          <a:r>
            <a:rPr kumimoji="1" lang="ja-JP" altLang="ja-JP" sz="1100">
              <a:solidFill>
                <a:schemeClr val="dk1"/>
              </a:solidFill>
              <a:effectLst/>
              <a:latin typeface="+mn-lt"/>
              <a:ea typeface="+mn-ea"/>
              <a:cs typeface="+mn-cs"/>
            </a:rPr>
            <a:t>。全国・熊本県・類似団体と比較して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ポイント高い値となっている。他会計に対する操出金の増が見込まれることから、継続的かつ効率的な維持管理を行い、財政負担の軽減に努める。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59</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424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3827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31750</xdr:rowOff>
    </xdr:from>
    <xdr:to>
      <xdr:col>82</xdr:col>
      <xdr:colOff>196850</xdr:colOff>
      <xdr:row>59</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14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60</xdr:row>
      <xdr:rowOff>114300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75800"/>
          <a:ext cx="838200" cy="8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57150</xdr:rowOff>
    </xdr:from>
    <xdr:to>
      <xdr:col>78</xdr:col>
      <xdr:colOff>69850</xdr:colOff>
      <xdr:row>60</xdr:row>
      <xdr:rowOff>114300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72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57150</xdr:rowOff>
    </xdr:from>
    <xdr:to>
      <xdr:col>73</xdr:col>
      <xdr:colOff>180975</xdr:colOff>
      <xdr:row>59</xdr:row>
      <xdr:rowOff>133350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172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95250</xdr:rowOff>
    </xdr:from>
    <xdr:to>
      <xdr:col>69</xdr:col>
      <xdr:colOff>92075</xdr:colOff>
      <xdr:row>59</xdr:row>
      <xdr:rowOff>133350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xdr:rowOff>
    </xdr:from>
    <xdr:to>
      <xdr:col>69</xdr:col>
      <xdr:colOff>142875</xdr:colOff>
      <xdr:row>56</xdr:row>
      <xdr:rowOff>114300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63500</xdr:rowOff>
    </xdr:from>
    <xdr:to>
      <xdr:col>78</xdr:col>
      <xdr:colOff>120650</xdr:colOff>
      <xdr:row>60</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149877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3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6350</xdr:rowOff>
    </xdr:from>
    <xdr:to>
      <xdr:col>74</xdr:col>
      <xdr:colOff>31750</xdr:colOff>
      <xdr:row>59</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82550</xdr:rowOff>
    </xdr:from>
    <xdr:to>
      <xdr:col>69</xdr:col>
      <xdr:colOff>142875</xdr:colOff>
      <xdr:row>60</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ポイント上昇したが、</a:t>
          </a:r>
          <a:r>
            <a:rPr kumimoji="1" lang="ja-JP" altLang="en-US" sz="1100">
              <a:solidFill>
                <a:schemeClr val="dk1"/>
              </a:solidFill>
              <a:effectLst/>
              <a:latin typeface="+mn-lt"/>
              <a:ea typeface="+mn-ea"/>
              <a:cs typeface="+mn-cs"/>
            </a:rPr>
            <a:t>これは下水道事業が特別会計から公営企業会計へ移行し、繰出金から補助金へ支出科目が変更となったためであり、</a:t>
          </a:r>
          <a:r>
            <a:rPr kumimoji="1" lang="ja-JP" altLang="ja-JP" sz="1100">
              <a:solidFill>
                <a:schemeClr val="dk1"/>
              </a:solidFill>
              <a:effectLst/>
              <a:latin typeface="+mn-lt"/>
              <a:ea typeface="+mn-ea"/>
              <a:cs typeface="+mn-cs"/>
            </a:rPr>
            <a:t>類似団体平均値より</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値を示している。</a:t>
          </a:r>
          <a:r>
            <a:rPr kumimoji="1" lang="ja-JP" altLang="en-US" sz="1100">
              <a:solidFill>
                <a:schemeClr val="dk1"/>
              </a:solidFill>
              <a:effectLst/>
              <a:latin typeface="+mn-lt"/>
              <a:ea typeface="+mn-ea"/>
              <a:cs typeface="+mn-cs"/>
            </a:rPr>
            <a:t>下水道事業の寄与を除くと、</a:t>
          </a:r>
          <a:r>
            <a:rPr kumimoji="1" lang="ja-JP" altLang="ja-JP" sz="1100">
              <a:solidFill>
                <a:schemeClr val="dk1"/>
              </a:solidFill>
              <a:effectLst/>
              <a:latin typeface="+mn-lt"/>
              <a:ea typeface="+mn-ea"/>
              <a:cs typeface="+mn-cs"/>
            </a:rPr>
            <a:t>経常補助費全体としては同水準で推移している。行政評価を活用し各種補助金の見直しを行うなど経費縮減を図っていく。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38</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16204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58437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059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149860</xdr:rowOff>
    </xdr:from>
    <xdr:to>
      <xdr:col>78</xdr:col>
      <xdr:colOff>69850</xdr:colOff>
      <xdr:row>35</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1506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149860</xdr:rowOff>
    </xdr:from>
    <xdr:to>
      <xdr:col>73</xdr:col>
      <xdr:colOff>180975</xdr:colOff>
      <xdr:row>36</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150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1849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76852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130827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99060</xdr:rowOff>
    </xdr:from>
    <xdr:to>
      <xdr:col>74</xdr:col>
      <xdr:colOff>31750</xdr:colOff>
      <xdr:row>36</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39387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41910</xdr:rowOff>
    </xdr:from>
    <xdr:to>
      <xdr:col>65</xdr:col>
      <xdr:colOff>53975</xdr:colOff>
      <xdr:row>36</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128287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の低下</a:t>
          </a:r>
          <a:r>
            <a:rPr kumimoji="1" lang="ja-JP" altLang="ja-JP" sz="1100">
              <a:solidFill>
                <a:schemeClr val="dk1"/>
              </a:solidFill>
              <a:effectLst/>
              <a:latin typeface="+mn-lt"/>
              <a:ea typeface="+mn-ea"/>
              <a:cs typeface="+mn-cs"/>
            </a:rPr>
            <a:t>となっている。全国平均や熊本県平均と比べても</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ポイント高い水準となっている。大型事業で公債費を充当する事業の割合が、町の全体予算に比べ大きいように見え、類似団体平均値と比較しても</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ポイント大きい値を示していることから、特に大型事業の抑制に努めるなど、公債費負担の軽減に取り組んでいく。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155575</xdr:rowOff>
    </xdr:from>
    <xdr:to>
      <xdr:col>24</xdr:col>
      <xdr:colOff>25400</xdr:colOff>
      <xdr:row>78</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57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52722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11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127000</xdr:rowOff>
    </xdr:from>
    <xdr:to>
      <xdr:col>15</xdr:col>
      <xdr:colOff>98425</xdr:colOff>
      <xdr:row>77</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28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102252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77</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914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104775</xdr:rowOff>
    </xdr:from>
    <xdr:to>
      <xdr:col>24</xdr:col>
      <xdr:colOff>76200</xdr:colOff>
      <xdr:row>78</xdr:row>
      <xdr:rowOff>34925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76852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経費において経常収支は横ばいか上昇している状況である。一般財源確保に向けて積極的な事業見直しや抑制を図るなど、各事業部局と財政部局の連携を密にし、より効果的な財源の確保に努める。下水道特別会計については公営企業会計に移行したことで、これまで以上に独立採算制の原則に基づいた財政計画により、一般会計繰出金の抑制により経常収支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3858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78</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212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78</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2212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21844</xdr:rowOff>
    </xdr:from>
    <xdr:to>
      <xdr:col>69</xdr:col>
      <xdr:colOff>92075</xdr:colOff>
      <xdr:row>78</xdr:row>
      <xdr:rowOff>26415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394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12569</xdr:rowOff>
    </xdr:from>
    <xdr:to>
      <xdr:col>29</xdr:col>
      <xdr:colOff>127000</xdr:colOff>
      <xdr:row>18</xdr:row>
      <xdr:rowOff>105838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46294"/>
          <a:ext cx="647700" cy="9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151281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0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105838</xdr:rowOff>
    </xdr:from>
    <xdr:to>
      <xdr:col>26</xdr:col>
      <xdr:colOff>50800</xdr:colOff>
      <xdr:row>18</xdr:row>
      <xdr:rowOff>142491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39563"/>
          <a:ext cx="698500" cy="36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117710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142491</xdr:rowOff>
    </xdr:from>
    <xdr:to>
      <xdr:col>22</xdr:col>
      <xdr:colOff>114300</xdr:colOff>
      <xdr:row>19</xdr:row>
      <xdr:rowOff>12406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76216"/>
          <a:ext cx="698500" cy="41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160436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7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12406</xdr:rowOff>
    </xdr:from>
    <xdr:to>
      <xdr:col>18</xdr:col>
      <xdr:colOff>177800</xdr:colOff>
      <xdr:row>19</xdr:row>
      <xdr:rowOff>62219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17581"/>
          <a:ext cx="698500" cy="49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148677</xdr:rowOff>
    </xdr:from>
    <xdr:to>
      <xdr:col>15</xdr:col>
      <xdr:colOff>101600</xdr:colOff>
      <xdr:row>18</xdr:row>
      <xdr:rowOff>78827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89004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133219</xdr:rowOff>
    </xdr:from>
    <xdr:to>
      <xdr:col>29</xdr:col>
      <xdr:colOff>177800</xdr:colOff>
      <xdr:row>18</xdr:row>
      <xdr:rowOff>63369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95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105296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6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55038</xdr:rowOff>
    </xdr:from>
    <xdr:to>
      <xdr:col>26</xdr:col>
      <xdr:colOff>101600</xdr:colOff>
      <xdr:row>18</xdr:row>
      <xdr:rowOff>156638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141415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7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91690</xdr:rowOff>
    </xdr:from>
    <xdr:to>
      <xdr:col>22</xdr:col>
      <xdr:colOff>165100</xdr:colOff>
      <xdr:row>19</xdr:row>
      <xdr:rowOff>21841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254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6618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1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133056</xdr:rowOff>
    </xdr:from>
    <xdr:to>
      <xdr:col>19</xdr:col>
      <xdr:colOff>38100</xdr:colOff>
      <xdr:row>19</xdr:row>
      <xdr:rowOff>63206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47983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5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11419</xdr:rowOff>
    </xdr:from>
    <xdr:to>
      <xdr:col>15</xdr:col>
      <xdr:colOff>101600</xdr:colOff>
      <xdr:row>19</xdr:row>
      <xdr:rowOff>113019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1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97796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0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122295</xdr:rowOff>
    </xdr:from>
    <xdr:to>
      <xdr:col>29</xdr:col>
      <xdr:colOff>127000</xdr:colOff>
      <xdr:row>35</xdr:row>
      <xdr:rowOff>147993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32645"/>
          <a:ext cx="647700" cy="25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147993</xdr:rowOff>
    </xdr:from>
    <xdr:to>
      <xdr:col>26</xdr:col>
      <xdr:colOff>50800</xdr:colOff>
      <xdr:row>35</xdr:row>
      <xdr:rowOff>165081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58343"/>
          <a:ext cx="698500" cy="17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277486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8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165081</xdr:rowOff>
    </xdr:from>
    <xdr:to>
      <xdr:col>22</xdr:col>
      <xdr:colOff>114300</xdr:colOff>
      <xdr:row>35</xdr:row>
      <xdr:rowOff>336912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75431"/>
          <a:ext cx="698500" cy="17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1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336912</xdr:rowOff>
    </xdr:from>
    <xdr:to>
      <xdr:col>18</xdr:col>
      <xdr:colOff>177800</xdr:colOff>
      <xdr:row>37</xdr:row>
      <xdr:rowOff>44685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47262"/>
          <a:ext cx="698500" cy="22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16146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71495</xdr:rowOff>
    </xdr:from>
    <xdr:to>
      <xdr:col>29</xdr:col>
      <xdr:colOff>177800</xdr:colOff>
      <xdr:row>35</xdr:row>
      <xdr:rowOff>173095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8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259472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2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97193</xdr:rowOff>
    </xdr:from>
    <xdr:to>
      <xdr:col>26</xdr:col>
      <xdr:colOff>101600</xdr:colOff>
      <xdr:row>35</xdr:row>
      <xdr:rowOff>198793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07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208970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7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114281</xdr:rowOff>
    </xdr:from>
    <xdr:to>
      <xdr:col>22</xdr:col>
      <xdr:colOff>165100</xdr:colOff>
      <xdr:row>35</xdr:row>
      <xdr:rowOff>215881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2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226058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9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286112</xdr:rowOff>
    </xdr:from>
    <xdr:to>
      <xdr:col>19</xdr:col>
      <xdr:colOff>38100</xdr:colOff>
      <xdr:row>36</xdr:row>
      <xdr:rowOff>44812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9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29589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8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165335</xdr:rowOff>
    </xdr:from>
    <xdr:to>
      <xdr:col>15</xdr:col>
      <xdr:colOff>101600</xdr:colOff>
      <xdr:row>37</xdr:row>
      <xdr:rowOff>95485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1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80262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0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
10,691
33.36
9,239,164
8,829,206
383,852
4,271,223
5,798,051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130099</xdr:rowOff>
    </xdr:from>
    <xdr:to>
      <xdr:col>24</xdr:col>
      <xdr:colOff>63500</xdr:colOff>
      <xdr:row>36</xdr:row>
      <xdr:rowOff>142430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02299"/>
          <a:ext cx="8382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70972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28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130099</xdr:rowOff>
    </xdr:from>
    <xdr:to>
      <xdr:col>19</xdr:col>
      <xdr:colOff>177800</xdr:colOff>
      <xdr:row>37</xdr:row>
      <xdr:rowOff>1169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2299"/>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12539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67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1169</xdr:rowOff>
    </xdr:from>
    <xdr:to>
      <xdr:col>15</xdr:col>
      <xdr:colOff>50800</xdr:colOff>
      <xdr:row>37</xdr:row>
      <xdr:rowOff>21044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4819"/>
          <a:ext cx="889000" cy="1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53776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21044</xdr:rowOff>
    </xdr:from>
    <xdr:to>
      <xdr:col>10</xdr:col>
      <xdr:colOff>114300</xdr:colOff>
      <xdr:row>37</xdr:row>
      <xdr:rowOff>96190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4694"/>
          <a:ext cx="889000" cy="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122597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128262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91630</xdr:rowOff>
    </xdr:from>
    <xdr:to>
      <xdr:col>24</xdr:col>
      <xdr:colOff>114300</xdr:colOff>
      <xdr:row>37</xdr:row>
      <xdr:rowOff>21780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70057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79299</xdr:rowOff>
    </xdr:from>
    <xdr:to>
      <xdr:col>20</xdr:col>
      <xdr:colOff>38100</xdr:colOff>
      <xdr:row>37</xdr:row>
      <xdr:rowOff>9449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121819</xdr:rowOff>
    </xdr:from>
    <xdr:to>
      <xdr:col>15</xdr:col>
      <xdr:colOff>101600</xdr:colOff>
      <xdr:row>37</xdr:row>
      <xdr:rowOff>51969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43096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141694</xdr:rowOff>
    </xdr:from>
    <xdr:to>
      <xdr:col>10</xdr:col>
      <xdr:colOff>165100</xdr:colOff>
      <xdr:row>37</xdr:row>
      <xdr:rowOff>71844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62971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45390</xdr:rowOff>
    </xdr:from>
    <xdr:to>
      <xdr:col>6</xdr:col>
      <xdr:colOff>38100</xdr:colOff>
      <xdr:row>37</xdr:row>
      <xdr:rowOff>146990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138116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131806</xdr:rowOff>
    </xdr:from>
    <xdr:to>
      <xdr:col>24</xdr:col>
      <xdr:colOff>63500</xdr:colOff>
      <xdr:row>57</xdr:row>
      <xdr:rowOff>165964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04456"/>
          <a:ext cx="838200" cy="3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165964</xdr:rowOff>
    </xdr:from>
    <xdr:to>
      <xdr:col>19</xdr:col>
      <xdr:colOff>177800</xdr:colOff>
      <xdr:row>58</xdr:row>
      <xdr:rowOff>64646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38614"/>
          <a:ext cx="8890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4899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64646</xdr:rowOff>
    </xdr:from>
    <xdr:to>
      <xdr:col>15</xdr:col>
      <xdr:colOff>50800</xdr:colOff>
      <xdr:row>58</xdr:row>
      <xdr:rowOff>67510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08746"/>
          <a:ext cx="8890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33163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67510</xdr:rowOff>
    </xdr:from>
    <xdr:to>
      <xdr:col>10</xdr:col>
      <xdr:colOff>114300</xdr:colOff>
      <xdr:row>58</xdr:row>
      <xdr:rowOff>78254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11610"/>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60875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6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66870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81006</xdr:rowOff>
    </xdr:from>
    <xdr:to>
      <xdr:col>24</xdr:col>
      <xdr:colOff>114300</xdr:colOff>
      <xdr:row>58</xdr:row>
      <xdr:rowOff>11156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7461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8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115164</xdr:rowOff>
    </xdr:from>
    <xdr:to>
      <xdr:col>20</xdr:col>
      <xdr:colOff>38100</xdr:colOff>
      <xdr:row>58</xdr:row>
      <xdr:rowOff>45314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36441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8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13846</xdr:rowOff>
    </xdr:from>
    <xdr:to>
      <xdr:col>15</xdr:col>
      <xdr:colOff>101600</xdr:colOff>
      <xdr:row>58</xdr:row>
      <xdr:rowOff>115446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106573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5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16710</xdr:rowOff>
    </xdr:from>
    <xdr:to>
      <xdr:col>10</xdr:col>
      <xdr:colOff>165100</xdr:colOff>
      <xdr:row>58</xdr:row>
      <xdr:rowOff>118310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6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109437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5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27454</xdr:rowOff>
    </xdr:from>
    <xdr:to>
      <xdr:col>6</xdr:col>
      <xdr:colOff>38100</xdr:colOff>
      <xdr:row>58</xdr:row>
      <xdr:rowOff>129054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7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120181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6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7798</xdr:rowOff>
    </xdr:from>
    <xdr:to>
      <xdr:col>24</xdr:col>
      <xdr:colOff>63500</xdr:colOff>
      <xdr:row>78</xdr:row>
      <xdr:rowOff>64796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80898"/>
          <a:ext cx="8382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49022</xdr:rowOff>
    </xdr:from>
    <xdr:to>
      <xdr:col>19</xdr:col>
      <xdr:colOff>177800</xdr:colOff>
      <xdr:row>78</xdr:row>
      <xdr:rowOff>64796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22122"/>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49022</xdr:rowOff>
    </xdr:from>
    <xdr:to>
      <xdr:col>15</xdr:col>
      <xdr:colOff>50800</xdr:colOff>
      <xdr:row>78</xdr:row>
      <xdr:rowOff>52146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22122"/>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52146</xdr:rowOff>
    </xdr:from>
    <xdr:to>
      <xdr:col>10</xdr:col>
      <xdr:colOff>114300</xdr:colOff>
      <xdr:row>78</xdr:row>
      <xdr:rowOff>101561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25246"/>
          <a:ext cx="889000" cy="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128448</xdr:rowOff>
    </xdr:from>
    <xdr:to>
      <xdr:col>24</xdr:col>
      <xdr:colOff>114300</xdr:colOff>
      <xdr:row>78</xdr:row>
      <xdr:rowOff>58598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106875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0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13996</xdr:rowOff>
    </xdr:from>
    <xdr:to>
      <xdr:col>20</xdr:col>
      <xdr:colOff>38100</xdr:colOff>
      <xdr:row>78</xdr:row>
      <xdr:rowOff>115596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106723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7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169672</xdr:rowOff>
    </xdr:from>
    <xdr:to>
      <xdr:col>15</xdr:col>
      <xdr:colOff>101600</xdr:colOff>
      <xdr:row>78</xdr:row>
      <xdr:rowOff>99822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90949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1346</xdr:rowOff>
    </xdr:from>
    <xdr:to>
      <xdr:col>10</xdr:col>
      <xdr:colOff>165100</xdr:colOff>
      <xdr:row>78</xdr:row>
      <xdr:rowOff>102946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94073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6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50761</xdr:rowOff>
    </xdr:from>
    <xdr:to>
      <xdr:col>6</xdr:col>
      <xdr:colOff>38100</xdr:colOff>
      <xdr:row>78</xdr:row>
      <xdr:rowOff>152361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143488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48957</xdr:rowOff>
    </xdr:from>
    <xdr:to>
      <xdr:col>24</xdr:col>
      <xdr:colOff>63500</xdr:colOff>
      <xdr:row>95</xdr:row>
      <xdr:rowOff>146602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65257"/>
          <a:ext cx="838200" cy="26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90797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50285</xdr:rowOff>
    </xdr:from>
    <xdr:to>
      <xdr:col>19</xdr:col>
      <xdr:colOff>177800</xdr:colOff>
      <xdr:row>95</xdr:row>
      <xdr:rowOff>146602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66585"/>
          <a:ext cx="889000" cy="26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153447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50285</xdr:rowOff>
    </xdr:from>
    <xdr:to>
      <xdr:col>15</xdr:col>
      <xdr:colOff>50800</xdr:colOff>
      <xdr:row>95</xdr:row>
      <xdr:rowOff>164607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66585"/>
          <a:ext cx="889000" cy="28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164607</xdr:rowOff>
    </xdr:from>
    <xdr:to>
      <xdr:col>10</xdr:col>
      <xdr:colOff>114300</xdr:colOff>
      <xdr:row>96</xdr:row>
      <xdr:rowOff>33150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52357"/>
          <a:ext cx="889000" cy="3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98351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117510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169607</xdr:rowOff>
    </xdr:from>
    <xdr:to>
      <xdr:col>24</xdr:col>
      <xdr:colOff>114300</xdr:colOff>
      <xdr:row>94</xdr:row>
      <xdr:rowOff>99757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21034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6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95802</xdr:rowOff>
    </xdr:from>
    <xdr:to>
      <xdr:col>20</xdr:col>
      <xdr:colOff>38100</xdr:colOff>
      <xdr:row>96</xdr:row>
      <xdr:rowOff>25952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7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170935</xdr:rowOff>
    </xdr:from>
    <xdr:to>
      <xdr:col>15</xdr:col>
      <xdr:colOff>101600</xdr:colOff>
      <xdr:row>94</xdr:row>
      <xdr:rowOff>101085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117612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9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113807</xdr:rowOff>
    </xdr:from>
    <xdr:to>
      <xdr:col>10</xdr:col>
      <xdr:colOff>165100</xdr:colOff>
      <xdr:row>96</xdr:row>
      <xdr:rowOff>43957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0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60484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7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153800</xdr:rowOff>
    </xdr:from>
    <xdr:to>
      <xdr:col>6</xdr:col>
      <xdr:colOff>38100</xdr:colOff>
      <xdr:row>96</xdr:row>
      <xdr:rowOff>83950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4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100477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1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47997</xdr:rowOff>
    </xdr:from>
    <xdr:to>
      <xdr:col>55</xdr:col>
      <xdr:colOff>0</xdr:colOff>
      <xdr:row>36</xdr:row>
      <xdr:rowOff>117008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20197"/>
          <a:ext cx="838200" cy="6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117008</xdr:rowOff>
    </xdr:from>
    <xdr:to>
      <xdr:col>50</xdr:col>
      <xdr:colOff>114300</xdr:colOff>
      <xdr:row>37</xdr:row>
      <xdr:rowOff>16675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89208"/>
          <a:ext cx="889000" cy="7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135566</xdr:rowOff>
    </xdr:from>
    <xdr:to>
      <xdr:col>45</xdr:col>
      <xdr:colOff>177800</xdr:colOff>
      <xdr:row>37</xdr:row>
      <xdr:rowOff>16675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64866"/>
          <a:ext cx="889000" cy="39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135566</xdr:rowOff>
    </xdr:from>
    <xdr:to>
      <xdr:col>41</xdr:col>
      <xdr:colOff>50800</xdr:colOff>
      <xdr:row>37</xdr:row>
      <xdr:rowOff>34060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64866"/>
          <a:ext cx="889000" cy="4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141716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597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168647</xdr:rowOff>
    </xdr:from>
    <xdr:to>
      <xdr:col>55</xdr:col>
      <xdr:colOff>50800</xdr:colOff>
      <xdr:row>36</xdr:row>
      <xdr:rowOff>98797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147074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4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66208</xdr:rowOff>
    </xdr:from>
    <xdr:to>
      <xdr:col>50</xdr:col>
      <xdr:colOff>165100</xdr:colOff>
      <xdr:row>36</xdr:row>
      <xdr:rowOff>167808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158935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3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137325</xdr:rowOff>
    </xdr:from>
    <xdr:to>
      <xdr:col>46</xdr:col>
      <xdr:colOff>38100</xdr:colOff>
      <xdr:row>37</xdr:row>
      <xdr:rowOff>67475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58602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84766</xdr:rowOff>
    </xdr:from>
    <xdr:to>
      <xdr:col>41</xdr:col>
      <xdr:colOff>101600</xdr:colOff>
      <xdr:row>35</xdr:row>
      <xdr:rowOff>14916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6043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0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154710</xdr:rowOff>
    </xdr:from>
    <xdr:to>
      <xdr:col>36</xdr:col>
      <xdr:colOff>165100</xdr:colOff>
      <xdr:row>37</xdr:row>
      <xdr:rowOff>84860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75987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1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75288</xdr:rowOff>
    </xdr:from>
    <xdr:to>
      <xdr:col>55</xdr:col>
      <xdr:colOff>0</xdr:colOff>
      <xdr:row>58</xdr:row>
      <xdr:rowOff>52066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47938"/>
          <a:ext cx="8382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5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27061</xdr:rowOff>
    </xdr:from>
    <xdr:to>
      <xdr:col>50</xdr:col>
      <xdr:colOff>114300</xdr:colOff>
      <xdr:row>58</xdr:row>
      <xdr:rowOff>52066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71161"/>
          <a:ext cx="889000" cy="2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153134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84299</xdr:rowOff>
    </xdr:from>
    <xdr:to>
      <xdr:col>45</xdr:col>
      <xdr:colOff>177800</xdr:colOff>
      <xdr:row>58</xdr:row>
      <xdr:rowOff>27061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56949"/>
          <a:ext cx="889000" cy="1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4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38613</xdr:rowOff>
    </xdr:from>
    <xdr:to>
      <xdr:col>41</xdr:col>
      <xdr:colOff>50800</xdr:colOff>
      <xdr:row>57</xdr:row>
      <xdr:rowOff>84299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11263"/>
          <a:ext cx="889000" cy="4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167777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4137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24488</xdr:rowOff>
    </xdr:from>
    <xdr:to>
      <xdr:col>55</xdr:col>
      <xdr:colOff>50800</xdr:colOff>
      <xdr:row>57</xdr:row>
      <xdr:rowOff>126088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9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2915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7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1266</xdr:rowOff>
    </xdr:from>
    <xdr:to>
      <xdr:col>50</xdr:col>
      <xdr:colOff>165100</xdr:colOff>
      <xdr:row>58</xdr:row>
      <xdr:rowOff>102866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4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93993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3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147711</xdr:rowOff>
    </xdr:from>
    <xdr:to>
      <xdr:col>46</xdr:col>
      <xdr:colOff>38100</xdr:colOff>
      <xdr:row>58</xdr:row>
      <xdr:rowOff>77861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68988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33499</xdr:rowOff>
    </xdr:from>
    <xdr:to>
      <xdr:col>41</xdr:col>
      <xdr:colOff>101600</xdr:colOff>
      <xdr:row>57</xdr:row>
      <xdr:rowOff>135099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0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126226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9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159263</xdr:rowOff>
    </xdr:from>
    <xdr:to>
      <xdr:col>36</xdr:col>
      <xdr:colOff>165100</xdr:colOff>
      <xdr:row>57</xdr:row>
      <xdr:rowOff>89413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6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80540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108462</xdr:rowOff>
    </xdr:from>
    <xdr:to>
      <xdr:col>55</xdr:col>
      <xdr:colOff>0</xdr:colOff>
      <xdr:row>77</xdr:row>
      <xdr:rowOff>169938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10112"/>
          <a:ext cx="838200" cy="6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146845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05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108462</xdr:rowOff>
    </xdr:from>
    <xdr:to>
      <xdr:col>50</xdr:col>
      <xdr:colOff>114300</xdr:colOff>
      <xdr:row>77</xdr:row>
      <xdr:rowOff>113982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10112"/>
          <a:ext cx="889000" cy="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113982</xdr:rowOff>
    </xdr:from>
    <xdr:to>
      <xdr:col>45</xdr:col>
      <xdr:colOff>177800</xdr:colOff>
      <xdr:row>77</xdr:row>
      <xdr:rowOff>125121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15632"/>
          <a:ext cx="889000" cy="1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98344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98084</xdr:rowOff>
    </xdr:from>
    <xdr:to>
      <xdr:col>41</xdr:col>
      <xdr:colOff>50800</xdr:colOff>
      <xdr:row>77</xdr:row>
      <xdr:rowOff>125121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99734"/>
          <a:ext cx="889000" cy="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113822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119138</xdr:rowOff>
    </xdr:from>
    <xdr:to>
      <xdr:col>55</xdr:col>
      <xdr:colOff>50800</xdr:colOff>
      <xdr:row>78</xdr:row>
      <xdr:rowOff>49288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34065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3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57662</xdr:rowOff>
    </xdr:from>
    <xdr:to>
      <xdr:col>50</xdr:col>
      <xdr:colOff>165100</xdr:colOff>
      <xdr:row>77</xdr:row>
      <xdr:rowOff>159262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150389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63182</xdr:rowOff>
    </xdr:from>
    <xdr:to>
      <xdr:col>46</xdr:col>
      <xdr:colOff>38100</xdr:colOff>
      <xdr:row>77</xdr:row>
      <xdr:rowOff>164782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155909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5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74321</xdr:rowOff>
    </xdr:from>
    <xdr:to>
      <xdr:col>41</xdr:col>
      <xdr:colOff>101600</xdr:colOff>
      <xdr:row>78</xdr:row>
      <xdr:rowOff>4471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167048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47284</xdr:rowOff>
    </xdr:from>
    <xdr:to>
      <xdr:col>36</xdr:col>
      <xdr:colOff>165100</xdr:colOff>
      <xdr:row>77</xdr:row>
      <xdr:rowOff>148884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140011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69163</xdr:rowOff>
    </xdr:from>
    <xdr:to>
      <xdr:col>55</xdr:col>
      <xdr:colOff>0</xdr:colOff>
      <xdr:row>98</xdr:row>
      <xdr:rowOff>38229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699813"/>
          <a:ext cx="838200" cy="14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104357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92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16087</xdr:rowOff>
    </xdr:from>
    <xdr:to>
      <xdr:col>50</xdr:col>
      <xdr:colOff>114300</xdr:colOff>
      <xdr:row>98</xdr:row>
      <xdr:rowOff>38229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18187"/>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84745</xdr:rowOff>
    </xdr:from>
    <xdr:to>
      <xdr:col>45</xdr:col>
      <xdr:colOff>177800</xdr:colOff>
      <xdr:row>98</xdr:row>
      <xdr:rowOff>16087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15395"/>
          <a:ext cx="889000" cy="10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26575</xdr:rowOff>
    </xdr:from>
    <xdr:to>
      <xdr:col>41</xdr:col>
      <xdr:colOff>50800</xdr:colOff>
      <xdr:row>97</xdr:row>
      <xdr:rowOff>84745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57225"/>
          <a:ext cx="889000" cy="5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18363</xdr:rowOff>
    </xdr:from>
    <xdr:to>
      <xdr:col>55</xdr:col>
      <xdr:colOff>50800</xdr:colOff>
      <xdr:row>97</xdr:row>
      <xdr:rowOff>119963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168240</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158879</xdr:rowOff>
    </xdr:from>
    <xdr:to>
      <xdr:col>50</xdr:col>
      <xdr:colOff>165100</xdr:colOff>
      <xdr:row>98</xdr:row>
      <xdr:rowOff>89029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8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80156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8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136737</xdr:rowOff>
    </xdr:from>
    <xdr:to>
      <xdr:col>46</xdr:col>
      <xdr:colOff>38100</xdr:colOff>
      <xdr:row>98</xdr:row>
      <xdr:rowOff>66887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6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58014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33945</xdr:rowOff>
    </xdr:from>
    <xdr:to>
      <xdr:col>41</xdr:col>
      <xdr:colOff>101600</xdr:colOff>
      <xdr:row>97</xdr:row>
      <xdr:rowOff>135545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6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126672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5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147225</xdr:rowOff>
    </xdr:from>
    <xdr:to>
      <xdr:col>36</xdr:col>
      <xdr:colOff>165100</xdr:colOff>
      <xdr:row>97</xdr:row>
      <xdr:rowOff>77375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68502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9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115968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36666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159359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160710</xdr:rowOff>
    </xdr:from>
    <xdr:to>
      <xdr:col>85</xdr:col>
      <xdr:colOff>127000</xdr:colOff>
      <xdr:row>76</xdr:row>
      <xdr:rowOff>1397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19460"/>
          <a:ext cx="8382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119383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8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160710</xdr:rowOff>
    </xdr:from>
    <xdr:to>
      <xdr:col>81</xdr:col>
      <xdr:colOff>50800</xdr:colOff>
      <xdr:row>76</xdr:row>
      <xdr:rowOff>7482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19460"/>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66087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7482</xdr:rowOff>
    </xdr:from>
    <xdr:to>
      <xdr:col>76</xdr:col>
      <xdr:colOff>114300</xdr:colOff>
      <xdr:row>76</xdr:row>
      <xdr:rowOff>87917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37682"/>
          <a:ext cx="889000" cy="8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76950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87917</xdr:rowOff>
    </xdr:from>
    <xdr:to>
      <xdr:col>71</xdr:col>
      <xdr:colOff>177800</xdr:colOff>
      <xdr:row>77</xdr:row>
      <xdr:rowOff>42174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18117"/>
          <a:ext cx="889000" cy="12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130239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72088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122047</xdr:rowOff>
    </xdr:from>
    <xdr:to>
      <xdr:col>85</xdr:col>
      <xdr:colOff>177800</xdr:colOff>
      <xdr:row>76</xdr:row>
      <xdr:rowOff>52197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144924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109910</xdr:rowOff>
    </xdr:from>
    <xdr:to>
      <xdr:col>81</xdr:col>
      <xdr:colOff>101600</xdr:colOff>
      <xdr:row>76</xdr:row>
      <xdr:rowOff>40060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56587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4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128132</xdr:rowOff>
    </xdr:from>
    <xdr:to>
      <xdr:col>76</xdr:col>
      <xdr:colOff>165100</xdr:colOff>
      <xdr:row>76</xdr:row>
      <xdr:rowOff>58282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74809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6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37117</xdr:rowOff>
    </xdr:from>
    <xdr:to>
      <xdr:col>72</xdr:col>
      <xdr:colOff>38100</xdr:colOff>
      <xdr:row>76</xdr:row>
      <xdr:rowOff>138717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129844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162824</xdr:rowOff>
    </xdr:from>
    <xdr:to>
      <xdr:col>67</xdr:col>
      <xdr:colOff>101600</xdr:colOff>
      <xdr:row>77</xdr:row>
      <xdr:rowOff>92974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9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84101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8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61423</xdr:rowOff>
    </xdr:from>
    <xdr:to>
      <xdr:col>85</xdr:col>
      <xdr:colOff>127000</xdr:colOff>
      <xdr:row>97</xdr:row>
      <xdr:rowOff>87815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692073"/>
          <a:ext cx="838200" cy="2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79672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10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61423</xdr:rowOff>
    </xdr:from>
    <xdr:to>
      <xdr:col>81</xdr:col>
      <xdr:colOff>50800</xdr:colOff>
      <xdr:row>98</xdr:row>
      <xdr:rowOff>45034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92073"/>
          <a:ext cx="889000" cy="15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39609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45034</xdr:rowOff>
    </xdr:from>
    <xdr:to>
      <xdr:col>76</xdr:col>
      <xdr:colOff>114300</xdr:colOff>
      <xdr:row>98</xdr:row>
      <xdr:rowOff>60973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47134"/>
          <a:ext cx="889000" cy="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60973</xdr:rowOff>
    </xdr:from>
    <xdr:to>
      <xdr:col>71</xdr:col>
      <xdr:colOff>177800</xdr:colOff>
      <xdr:row>98</xdr:row>
      <xdr:rowOff>77775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63073"/>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103359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37015</xdr:rowOff>
    </xdr:from>
    <xdr:to>
      <xdr:col>85</xdr:col>
      <xdr:colOff>177800</xdr:colOff>
      <xdr:row>97</xdr:row>
      <xdr:rowOff>138615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59892</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10623</xdr:rowOff>
    </xdr:from>
    <xdr:to>
      <xdr:col>81</xdr:col>
      <xdr:colOff>101600</xdr:colOff>
      <xdr:row>97</xdr:row>
      <xdr:rowOff>112223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128750</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181795" y="1641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165684</xdr:rowOff>
    </xdr:from>
    <xdr:to>
      <xdr:col>76</xdr:col>
      <xdr:colOff>165100</xdr:colOff>
      <xdr:row>98</xdr:row>
      <xdr:rowOff>95834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86961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8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10173</xdr:rowOff>
    </xdr:from>
    <xdr:to>
      <xdr:col>72</xdr:col>
      <xdr:colOff>38100</xdr:colOff>
      <xdr:row>98</xdr:row>
      <xdr:rowOff>111773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128300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26975</xdr:rowOff>
    </xdr:from>
    <xdr:to>
      <xdr:col>67</xdr:col>
      <xdr:colOff>101600</xdr:colOff>
      <xdr:row>98</xdr:row>
      <xdr:rowOff>128575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119702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115701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59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46495</xdr:rowOff>
    </xdr:from>
    <xdr:to>
      <xdr:col>98</xdr:col>
      <xdr:colOff>38100</xdr:colOff>
      <xdr:row>37</xdr:row>
      <xdr:rowOff>148095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164622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138192</xdr:rowOff>
    </xdr:from>
    <xdr:to>
      <xdr:col>116</xdr:col>
      <xdr:colOff>63500</xdr:colOff>
      <xdr:row>58</xdr:row>
      <xdr:rowOff>138237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82292"/>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138237</xdr:rowOff>
    </xdr:from>
    <xdr:to>
      <xdr:col>111</xdr:col>
      <xdr:colOff>177800</xdr:colOff>
      <xdr:row>58</xdr:row>
      <xdr:rowOff>139105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82337"/>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138283</xdr:rowOff>
    </xdr:from>
    <xdr:to>
      <xdr:col>107</xdr:col>
      <xdr:colOff>50800</xdr:colOff>
      <xdr:row>58</xdr:row>
      <xdr:rowOff>139105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82383"/>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138283</xdr:rowOff>
    </xdr:from>
    <xdr:to>
      <xdr:col>102</xdr:col>
      <xdr:colOff>114300</xdr:colOff>
      <xdr:row>58</xdr:row>
      <xdr:rowOff>139014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08238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87392</xdr:rowOff>
    </xdr:from>
    <xdr:to>
      <xdr:col>116</xdr:col>
      <xdr:colOff>114300</xdr:colOff>
      <xdr:row>59</xdr:row>
      <xdr:rowOff>17542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2319</xdr:rowOff>
    </xdr:from>
    <xdr:ext cx="313932"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6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87437</xdr:rowOff>
    </xdr:from>
    <xdr:to>
      <xdr:col>112</xdr:col>
      <xdr:colOff>38100</xdr:colOff>
      <xdr:row>59</xdr:row>
      <xdr:rowOff>17587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8714</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66333" y="10124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88305</xdr:rowOff>
    </xdr:from>
    <xdr:to>
      <xdr:col>107</xdr:col>
      <xdr:colOff>101600</xdr:colOff>
      <xdr:row>59</xdr:row>
      <xdr:rowOff>18455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9582</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77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87483</xdr:rowOff>
    </xdr:from>
    <xdr:to>
      <xdr:col>102</xdr:col>
      <xdr:colOff>165100</xdr:colOff>
      <xdr:row>59</xdr:row>
      <xdr:rowOff>17633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8760</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88333" y="1012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88214</xdr:rowOff>
    </xdr:from>
    <xdr:to>
      <xdr:col>98</xdr:col>
      <xdr:colOff>38100</xdr:colOff>
      <xdr:row>59</xdr:row>
      <xdr:rowOff>18364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9491</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99333" y="10125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21628</xdr:rowOff>
    </xdr:from>
    <xdr:to>
      <xdr:col>116</xdr:col>
      <xdr:colOff>63500</xdr:colOff>
      <xdr:row>77</xdr:row>
      <xdr:rowOff>96855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880378"/>
          <a:ext cx="838200" cy="4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110879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6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20093</xdr:rowOff>
    </xdr:from>
    <xdr:to>
      <xdr:col>111</xdr:col>
      <xdr:colOff>177800</xdr:colOff>
      <xdr:row>75</xdr:row>
      <xdr:rowOff>21628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878843"/>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168335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20093</xdr:rowOff>
    </xdr:from>
    <xdr:to>
      <xdr:col>107</xdr:col>
      <xdr:colOff>50800</xdr:colOff>
      <xdr:row>75</xdr:row>
      <xdr:rowOff>93343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878843"/>
          <a:ext cx="8890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159845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89033</xdr:rowOff>
    </xdr:from>
    <xdr:to>
      <xdr:col>102</xdr:col>
      <xdr:colOff>114300</xdr:colOff>
      <xdr:row>75</xdr:row>
      <xdr:rowOff>93343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947783"/>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161755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151092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46055</xdr:rowOff>
    </xdr:from>
    <xdr:to>
      <xdr:col>116</xdr:col>
      <xdr:colOff>114300</xdr:colOff>
      <xdr:row>77</xdr:row>
      <xdr:rowOff>147655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24482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2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142278</xdr:rowOff>
    </xdr:from>
    <xdr:to>
      <xdr:col>112</xdr:col>
      <xdr:colOff>38100</xdr:colOff>
      <xdr:row>75</xdr:row>
      <xdr:rowOff>72428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2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88955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140743</xdr:rowOff>
    </xdr:from>
    <xdr:to>
      <xdr:col>107</xdr:col>
      <xdr:colOff>101600</xdr:colOff>
      <xdr:row>75</xdr:row>
      <xdr:rowOff>70893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2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87420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42543</xdr:rowOff>
    </xdr:from>
    <xdr:to>
      <xdr:col>102</xdr:col>
      <xdr:colOff>165100</xdr:colOff>
      <xdr:row>75</xdr:row>
      <xdr:rowOff>144143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160670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38233</xdr:rowOff>
    </xdr:from>
    <xdr:to>
      <xdr:col>98</xdr:col>
      <xdr:colOff>38100</xdr:colOff>
      <xdr:row>75</xdr:row>
      <xdr:rowOff>139833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156360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・人口は微減傾向にあり、歳出決算総額は住民一人当たり</a:t>
          </a:r>
          <a:r>
            <a:rPr kumimoji="1" lang="en-US" altLang="ja-JP" sz="1100">
              <a:solidFill>
                <a:schemeClr val="dk1"/>
              </a:solidFill>
              <a:effectLst/>
              <a:latin typeface="+mn-lt"/>
              <a:ea typeface="+mn-ea"/>
              <a:cs typeface="+mn-cs"/>
            </a:rPr>
            <a:t>806,762</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・ほとんどの費目について類似団体と同水準か低い水準で推移している。下水道</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については、施設の老朽化が進んでおり維持補修費の継続的な支出が見込まれる。介護保険や後期高齢者医療特別会計においいても保険給付費の同水準以上の支出が見込まれるため、今後も国・県・類似団体を上回って推移していくことが見込まれる。</a:t>
          </a:r>
          <a:endParaRPr lang="ja-JP" altLang="ja-JP" sz="1400">
            <a:effectLst/>
          </a:endParaRPr>
        </a:p>
        <a:p>
          <a:r>
            <a:rPr kumimoji="1" lang="ja-JP" altLang="ja-JP" sz="1100">
              <a:solidFill>
                <a:schemeClr val="dk1"/>
              </a:solidFill>
              <a:effectLst/>
              <a:latin typeface="+mn-lt"/>
              <a:ea typeface="+mn-ea"/>
              <a:cs typeface="+mn-cs"/>
            </a:rPr>
            <a:t>・積立金</a:t>
          </a:r>
          <a:r>
            <a:rPr kumimoji="1" lang="ja-JP" altLang="en-US" sz="1100">
              <a:solidFill>
                <a:schemeClr val="dk1"/>
              </a:solidFill>
              <a:effectLst/>
              <a:latin typeface="+mn-lt"/>
              <a:ea typeface="+mn-ea"/>
              <a:cs typeface="+mn-cs"/>
            </a:rPr>
            <a:t>の大半</a:t>
          </a:r>
          <a:r>
            <a:rPr kumimoji="1" lang="ja-JP" altLang="ja-JP" sz="1100">
              <a:solidFill>
                <a:schemeClr val="dk1"/>
              </a:solidFill>
              <a:effectLst/>
              <a:latin typeface="+mn-lt"/>
              <a:ea typeface="+mn-ea"/>
              <a:cs typeface="+mn-cs"/>
            </a:rPr>
            <a:t>は、ふるさと氷川応援基金積立金によるものである。町の財源として大きな寄付であるが、これを取り巻く環境により大きく減となる場合も想定され安定的な財源確保とは言えない側面を併せ持つものである。</a:t>
          </a:r>
          <a:endParaRPr lang="ja-JP" altLang="ja-JP" sz="1400">
            <a:effectLst/>
          </a:endParaRPr>
        </a:p>
        <a:p>
          <a:r>
            <a:rPr kumimoji="1" lang="ja-JP" altLang="ja-JP" sz="1100">
              <a:solidFill>
                <a:schemeClr val="dk1"/>
              </a:solidFill>
              <a:effectLst/>
              <a:latin typeface="+mn-lt"/>
              <a:ea typeface="+mn-ea"/>
              <a:cs typeface="+mn-cs"/>
            </a:rPr>
            <a:t>・普通建設事業費においては、事業の見直しや選別により減少傾向にあるものの、これまでの大型事業の財源とした起債の償還開始など増加傾向にある。事業仕分けや交付金補助金の活用はもとより、より有利な財源確保と事業選定について今後も引き続き行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
10,691
33.36
9,239,164
8,829,206
383,852
4,271,223
5,798,051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102743</xdr:rowOff>
    </xdr:from>
    <xdr:to>
      <xdr:col>24</xdr:col>
      <xdr:colOff>63500</xdr:colOff>
      <xdr:row>35</xdr:row>
      <xdr:rowOff>23876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32043"/>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64152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25019</xdr:rowOff>
    </xdr:from>
    <xdr:to>
      <xdr:col>19</xdr:col>
      <xdr:colOff>177800</xdr:colOff>
      <xdr:row>35</xdr:row>
      <xdr:rowOff>23876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54319"/>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27195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25019</xdr:rowOff>
    </xdr:from>
    <xdr:to>
      <xdr:col>15</xdr:col>
      <xdr:colOff>50800</xdr:colOff>
      <xdr:row>35</xdr:row>
      <xdr:rowOff>57023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54319"/>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48658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161417</xdr:rowOff>
    </xdr:from>
    <xdr:to>
      <xdr:col>10</xdr:col>
      <xdr:colOff>114300</xdr:colOff>
      <xdr:row>35</xdr:row>
      <xdr:rowOff>57023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0717"/>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87393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71391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51943</xdr:rowOff>
    </xdr:from>
    <xdr:to>
      <xdr:col>24</xdr:col>
      <xdr:colOff>114300</xdr:colOff>
      <xdr:row>34</xdr:row>
      <xdr:rowOff>153543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30370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144526</xdr:rowOff>
    </xdr:from>
    <xdr:to>
      <xdr:col>20</xdr:col>
      <xdr:colOff>38100</xdr:colOff>
      <xdr:row>35</xdr:row>
      <xdr:rowOff>74676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65803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145669</xdr:rowOff>
    </xdr:from>
    <xdr:to>
      <xdr:col>15</xdr:col>
      <xdr:colOff>101600</xdr:colOff>
      <xdr:row>34</xdr:row>
      <xdr:rowOff>75819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92346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6223</xdr:rowOff>
    </xdr:from>
    <xdr:to>
      <xdr:col>10</xdr:col>
      <xdr:colOff>165100</xdr:colOff>
      <xdr:row>35</xdr:row>
      <xdr:rowOff>107823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98950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9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110617</xdr:rowOff>
    </xdr:from>
    <xdr:to>
      <xdr:col>6</xdr:col>
      <xdr:colOff>38100</xdr:colOff>
      <xdr:row>35</xdr:row>
      <xdr:rowOff>40767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31894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3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112940</xdr:rowOff>
    </xdr:from>
    <xdr:to>
      <xdr:col>24</xdr:col>
      <xdr:colOff>63500</xdr:colOff>
      <xdr:row>57</xdr:row>
      <xdr:rowOff>118104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85590"/>
          <a:ext cx="8382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56867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9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118104</xdr:rowOff>
    </xdr:from>
    <xdr:to>
      <xdr:col>19</xdr:col>
      <xdr:colOff>177800</xdr:colOff>
      <xdr:row>58</xdr:row>
      <xdr:rowOff>75044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90754"/>
          <a:ext cx="889000" cy="1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25609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6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144059</xdr:rowOff>
    </xdr:from>
    <xdr:to>
      <xdr:col>15</xdr:col>
      <xdr:colOff>50800</xdr:colOff>
      <xdr:row>58</xdr:row>
      <xdr:rowOff>75044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6709"/>
          <a:ext cx="889000" cy="10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144059</xdr:rowOff>
    </xdr:from>
    <xdr:to>
      <xdr:col>10</xdr:col>
      <xdr:colOff>114300</xdr:colOff>
      <xdr:row>58</xdr:row>
      <xdr:rowOff>100730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6709"/>
          <a:ext cx="889000" cy="12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110512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1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62140</xdr:rowOff>
    </xdr:from>
    <xdr:to>
      <xdr:col>24</xdr:col>
      <xdr:colOff>114300</xdr:colOff>
      <xdr:row>57</xdr:row>
      <xdr:rowOff>163740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85017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67304</xdr:rowOff>
    </xdr:from>
    <xdr:to>
      <xdr:col>20</xdr:col>
      <xdr:colOff>38100</xdr:colOff>
      <xdr:row>57</xdr:row>
      <xdr:rowOff>168904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1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24244</xdr:rowOff>
    </xdr:from>
    <xdr:to>
      <xdr:col>15</xdr:col>
      <xdr:colOff>101600</xdr:colOff>
      <xdr:row>58</xdr:row>
      <xdr:rowOff>125844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116971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6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93259</xdr:rowOff>
    </xdr:from>
    <xdr:to>
      <xdr:col>10</xdr:col>
      <xdr:colOff>165100</xdr:colOff>
      <xdr:row>58</xdr:row>
      <xdr:rowOff>23409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14536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49930</xdr:rowOff>
    </xdr:from>
    <xdr:to>
      <xdr:col>6</xdr:col>
      <xdr:colOff>38100</xdr:colOff>
      <xdr:row>58</xdr:row>
      <xdr:rowOff>151530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142657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132559</xdr:rowOff>
    </xdr:from>
    <xdr:to>
      <xdr:col>24</xdr:col>
      <xdr:colOff>63500</xdr:colOff>
      <xdr:row>77</xdr:row>
      <xdr:rowOff>38788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2759"/>
          <a:ext cx="838200" cy="7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47594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6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18076</xdr:rowOff>
    </xdr:from>
    <xdr:to>
      <xdr:col>19</xdr:col>
      <xdr:colOff>177800</xdr:colOff>
      <xdr:row>77</xdr:row>
      <xdr:rowOff>38788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19726"/>
          <a:ext cx="889000" cy="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53057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18076</xdr:rowOff>
    </xdr:from>
    <xdr:to>
      <xdr:col>15</xdr:col>
      <xdr:colOff>50800</xdr:colOff>
      <xdr:row>77</xdr:row>
      <xdr:rowOff>160693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19726"/>
          <a:ext cx="889000" cy="1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8724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160693</xdr:rowOff>
    </xdr:from>
    <xdr:to>
      <xdr:col>10</xdr:col>
      <xdr:colOff>114300</xdr:colOff>
      <xdr:row>78</xdr:row>
      <xdr:rowOff>63751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2343"/>
          <a:ext cx="889000" cy="7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45956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118170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81759</xdr:rowOff>
    </xdr:from>
    <xdr:to>
      <xdr:col>24</xdr:col>
      <xdr:colOff>114300</xdr:colOff>
      <xdr:row>77</xdr:row>
      <xdr:rowOff>11909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60186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159438</xdr:rowOff>
    </xdr:from>
    <xdr:to>
      <xdr:col>20</xdr:col>
      <xdr:colOff>38100</xdr:colOff>
      <xdr:row>77</xdr:row>
      <xdr:rowOff>89588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80715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8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138726</xdr:rowOff>
    </xdr:from>
    <xdr:to>
      <xdr:col>15</xdr:col>
      <xdr:colOff>101600</xdr:colOff>
      <xdr:row>77</xdr:row>
      <xdr:rowOff>68876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60003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6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109893</xdr:rowOff>
    </xdr:from>
    <xdr:to>
      <xdr:col>10</xdr:col>
      <xdr:colOff>165100</xdr:colOff>
      <xdr:row>78</xdr:row>
      <xdr:rowOff>40043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31170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0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12951</xdr:rowOff>
    </xdr:from>
    <xdr:to>
      <xdr:col>6</xdr:col>
      <xdr:colOff>38100</xdr:colOff>
      <xdr:row>78</xdr:row>
      <xdr:rowOff>114551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8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105678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7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121399</xdr:rowOff>
    </xdr:from>
    <xdr:to>
      <xdr:col>24</xdr:col>
      <xdr:colOff>63500</xdr:colOff>
      <xdr:row>97</xdr:row>
      <xdr:rowOff>132801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52049"/>
          <a:ext cx="8382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119094</xdr:rowOff>
    </xdr:from>
    <xdr:to>
      <xdr:col>19</xdr:col>
      <xdr:colOff>177800</xdr:colOff>
      <xdr:row>97</xdr:row>
      <xdr:rowOff>121399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49744"/>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136441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119094</xdr:rowOff>
    </xdr:from>
    <xdr:to>
      <xdr:col>15</xdr:col>
      <xdr:colOff>50800</xdr:colOff>
      <xdr:row>97</xdr:row>
      <xdr:rowOff>156530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49744"/>
          <a:ext cx="889000" cy="3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144550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141694</xdr:rowOff>
    </xdr:from>
    <xdr:to>
      <xdr:col>10</xdr:col>
      <xdr:colOff>114300</xdr:colOff>
      <xdr:row>97</xdr:row>
      <xdr:rowOff>156530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72344"/>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78815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82001</xdr:rowOff>
    </xdr:from>
    <xdr:to>
      <xdr:col>24</xdr:col>
      <xdr:colOff>114300</xdr:colOff>
      <xdr:row>98</xdr:row>
      <xdr:rowOff>12151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168378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2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70599</xdr:rowOff>
    </xdr:from>
    <xdr:to>
      <xdr:col>20</xdr:col>
      <xdr:colOff>38100</xdr:colOff>
      <xdr:row>98</xdr:row>
      <xdr:rowOff>749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163326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68294</xdr:rowOff>
    </xdr:from>
    <xdr:to>
      <xdr:col>15</xdr:col>
      <xdr:colOff>101600</xdr:colOff>
      <xdr:row>97</xdr:row>
      <xdr:rowOff>169894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9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161021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9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105730</xdr:rowOff>
    </xdr:from>
    <xdr:to>
      <xdr:col>10</xdr:col>
      <xdr:colOff>165100</xdr:colOff>
      <xdr:row>98</xdr:row>
      <xdr:rowOff>35880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27007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90894</xdr:rowOff>
    </xdr:from>
    <xdr:to>
      <xdr:col>6</xdr:col>
      <xdr:colOff>38100</xdr:colOff>
      <xdr:row>98</xdr:row>
      <xdr:rowOff>21044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2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1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101988</xdr:rowOff>
    </xdr:from>
    <xdr:to>
      <xdr:col>55</xdr:col>
      <xdr:colOff>0</xdr:colOff>
      <xdr:row>57</xdr:row>
      <xdr:rowOff>42370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03188"/>
          <a:ext cx="838200" cy="1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39451</xdr:rowOff>
    </xdr:from>
    <xdr:to>
      <xdr:col>50</xdr:col>
      <xdr:colOff>114300</xdr:colOff>
      <xdr:row>57</xdr:row>
      <xdr:rowOff>42370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12101"/>
          <a:ext cx="8890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26146</xdr:rowOff>
    </xdr:from>
    <xdr:to>
      <xdr:col>45</xdr:col>
      <xdr:colOff>177800</xdr:colOff>
      <xdr:row>57</xdr:row>
      <xdr:rowOff>39451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98796"/>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165364</xdr:rowOff>
    </xdr:from>
    <xdr:to>
      <xdr:col>41</xdr:col>
      <xdr:colOff>50800</xdr:colOff>
      <xdr:row>57</xdr:row>
      <xdr:rowOff>26146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766564"/>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112981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3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51188</xdr:rowOff>
    </xdr:from>
    <xdr:to>
      <xdr:col>55</xdr:col>
      <xdr:colOff>50800</xdr:colOff>
      <xdr:row>56</xdr:row>
      <xdr:rowOff>152788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29615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3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163020</xdr:rowOff>
    </xdr:from>
    <xdr:to>
      <xdr:col>50</xdr:col>
      <xdr:colOff>165100</xdr:colOff>
      <xdr:row>57</xdr:row>
      <xdr:rowOff>93170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6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84297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5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160101</xdr:rowOff>
    </xdr:from>
    <xdr:to>
      <xdr:col>46</xdr:col>
      <xdr:colOff>38100</xdr:colOff>
      <xdr:row>57</xdr:row>
      <xdr:rowOff>90251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81378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146796</xdr:rowOff>
    </xdr:from>
    <xdr:to>
      <xdr:col>41</xdr:col>
      <xdr:colOff>101600</xdr:colOff>
      <xdr:row>57</xdr:row>
      <xdr:rowOff>76946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4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68073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4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114564</xdr:rowOff>
    </xdr:from>
    <xdr:to>
      <xdr:col>36</xdr:col>
      <xdr:colOff>165100</xdr:colOff>
      <xdr:row>57</xdr:row>
      <xdr:rowOff>44714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35841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138592</xdr:rowOff>
    </xdr:from>
    <xdr:to>
      <xdr:col>55</xdr:col>
      <xdr:colOff>0</xdr:colOff>
      <xdr:row>79</xdr:row>
      <xdr:rowOff>4387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11692"/>
          <a:ext cx="838200" cy="3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138592</xdr:rowOff>
    </xdr:from>
    <xdr:to>
      <xdr:col>50</xdr:col>
      <xdr:colOff>114300</xdr:colOff>
      <xdr:row>78</xdr:row>
      <xdr:rowOff>155755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11692"/>
          <a:ext cx="8890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138440</xdr:rowOff>
    </xdr:from>
    <xdr:to>
      <xdr:col>45</xdr:col>
      <xdr:colOff>177800</xdr:colOff>
      <xdr:row>78</xdr:row>
      <xdr:rowOff>155755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11540"/>
          <a:ext cx="889000" cy="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138440</xdr:rowOff>
    </xdr:from>
    <xdr:to>
      <xdr:col>41</xdr:col>
      <xdr:colOff>50800</xdr:colOff>
      <xdr:row>79</xdr:row>
      <xdr:rowOff>8841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11540"/>
          <a:ext cx="889000" cy="4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5909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125037</xdr:rowOff>
    </xdr:from>
    <xdr:to>
      <xdr:col>55</xdr:col>
      <xdr:colOff>50800</xdr:colOff>
      <xdr:row>79</xdr:row>
      <xdr:rowOff>55187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39964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1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87792</xdr:rowOff>
    </xdr:from>
    <xdr:to>
      <xdr:col>50</xdr:col>
      <xdr:colOff>165100</xdr:colOff>
      <xdr:row>79</xdr:row>
      <xdr:rowOff>17942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6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9069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104955</xdr:rowOff>
    </xdr:from>
    <xdr:to>
      <xdr:col>46</xdr:col>
      <xdr:colOff>38100</xdr:colOff>
      <xdr:row>79</xdr:row>
      <xdr:rowOff>35105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26232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87640</xdr:rowOff>
    </xdr:from>
    <xdr:to>
      <xdr:col>41</xdr:col>
      <xdr:colOff>101600</xdr:colOff>
      <xdr:row>79</xdr:row>
      <xdr:rowOff>17790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6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8917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5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129491</xdr:rowOff>
    </xdr:from>
    <xdr:to>
      <xdr:col>36</xdr:col>
      <xdr:colOff>165100</xdr:colOff>
      <xdr:row>79</xdr:row>
      <xdr:rowOff>59641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50768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9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64284</xdr:rowOff>
    </xdr:from>
    <xdr:to>
      <xdr:col>55</xdr:col>
      <xdr:colOff>0</xdr:colOff>
      <xdr:row>97</xdr:row>
      <xdr:rowOff>128662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23484"/>
          <a:ext cx="838200" cy="23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159500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67016</xdr:rowOff>
    </xdr:from>
    <xdr:to>
      <xdr:col>50</xdr:col>
      <xdr:colOff>114300</xdr:colOff>
      <xdr:row>97</xdr:row>
      <xdr:rowOff>128662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97666"/>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96538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28851</xdr:rowOff>
    </xdr:from>
    <xdr:to>
      <xdr:col>45</xdr:col>
      <xdr:colOff>177800</xdr:colOff>
      <xdr:row>97</xdr:row>
      <xdr:rowOff>67016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59501"/>
          <a:ext cx="889000" cy="3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26696</xdr:rowOff>
    </xdr:from>
    <xdr:to>
      <xdr:col>41</xdr:col>
      <xdr:colOff>50800</xdr:colOff>
      <xdr:row>97</xdr:row>
      <xdr:rowOff>28851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57346"/>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115588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13484</xdr:rowOff>
    </xdr:from>
    <xdr:to>
      <xdr:col>55</xdr:col>
      <xdr:colOff>50800</xdr:colOff>
      <xdr:row>96</xdr:row>
      <xdr:rowOff>115084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163361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5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77862</xdr:rowOff>
    </xdr:from>
    <xdr:to>
      <xdr:col>50</xdr:col>
      <xdr:colOff>165100</xdr:colOff>
      <xdr:row>98</xdr:row>
      <xdr:rowOff>8012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0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170589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0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16216</xdr:rowOff>
    </xdr:from>
    <xdr:to>
      <xdr:col>46</xdr:col>
      <xdr:colOff>38100</xdr:colOff>
      <xdr:row>97</xdr:row>
      <xdr:rowOff>117816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108943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149501</xdr:rowOff>
    </xdr:from>
    <xdr:to>
      <xdr:col>41</xdr:col>
      <xdr:colOff>101600</xdr:colOff>
      <xdr:row>97</xdr:row>
      <xdr:rowOff>79651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0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70778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0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147346</xdr:rowOff>
    </xdr:from>
    <xdr:to>
      <xdr:col>36</xdr:col>
      <xdr:colOff>165100</xdr:colOff>
      <xdr:row>97</xdr:row>
      <xdr:rowOff>77496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68623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66646</xdr:rowOff>
    </xdr:from>
    <xdr:to>
      <xdr:col>85</xdr:col>
      <xdr:colOff>127000</xdr:colOff>
      <xdr:row>37</xdr:row>
      <xdr:rowOff>117722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38846"/>
          <a:ext cx="838200" cy="22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26963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99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85097</xdr:rowOff>
    </xdr:from>
    <xdr:to>
      <xdr:col>81</xdr:col>
      <xdr:colOff>50800</xdr:colOff>
      <xdr:row>37</xdr:row>
      <xdr:rowOff>117722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28747"/>
          <a:ext cx="8890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74080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135618</xdr:rowOff>
    </xdr:from>
    <xdr:to>
      <xdr:col>76</xdr:col>
      <xdr:colOff>114300</xdr:colOff>
      <xdr:row>37</xdr:row>
      <xdr:rowOff>85097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622018"/>
          <a:ext cx="889000" cy="80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37145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135618</xdr:rowOff>
    </xdr:from>
    <xdr:to>
      <xdr:col>71</xdr:col>
      <xdr:colOff>177800</xdr:colOff>
      <xdr:row>36</xdr:row>
      <xdr:rowOff>22951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622018"/>
          <a:ext cx="889000" cy="57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9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155815</xdr:rowOff>
    </xdr:from>
    <xdr:to>
      <xdr:col>67</xdr:col>
      <xdr:colOff>101600</xdr:colOff>
      <xdr:row>36</xdr:row>
      <xdr:rowOff>85965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77092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4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15846</xdr:rowOff>
    </xdr:from>
    <xdr:to>
      <xdr:col>85</xdr:col>
      <xdr:colOff>177800</xdr:colOff>
      <xdr:row>36</xdr:row>
      <xdr:rowOff>117446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8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38723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3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66922</xdr:rowOff>
    </xdr:from>
    <xdr:to>
      <xdr:col>81</xdr:col>
      <xdr:colOff>101600</xdr:colOff>
      <xdr:row>37</xdr:row>
      <xdr:rowOff>168521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105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159648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34297</xdr:rowOff>
    </xdr:from>
    <xdr:to>
      <xdr:col>76</xdr:col>
      <xdr:colOff>165100</xdr:colOff>
      <xdr:row>37</xdr:row>
      <xdr:rowOff>135897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127024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84818</xdr:rowOff>
    </xdr:from>
    <xdr:to>
      <xdr:col>72</xdr:col>
      <xdr:colOff>38100</xdr:colOff>
      <xdr:row>33</xdr:row>
      <xdr:rowOff>14968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31495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34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143601</xdr:rowOff>
    </xdr:from>
    <xdr:to>
      <xdr:col>67</xdr:col>
      <xdr:colOff>101600</xdr:colOff>
      <xdr:row>36</xdr:row>
      <xdr:rowOff>73751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90278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91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14820</xdr:rowOff>
    </xdr:from>
    <xdr:to>
      <xdr:col>85</xdr:col>
      <xdr:colOff>127000</xdr:colOff>
      <xdr:row>57</xdr:row>
      <xdr:rowOff>95553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87470"/>
          <a:ext cx="838200" cy="8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95553</xdr:rowOff>
    </xdr:from>
    <xdr:to>
      <xdr:col>81</xdr:col>
      <xdr:colOff>50800</xdr:colOff>
      <xdr:row>57</xdr:row>
      <xdr:rowOff>96134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68203"/>
          <a:ext cx="8890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72299</xdr:rowOff>
    </xdr:from>
    <xdr:to>
      <xdr:col>76</xdr:col>
      <xdr:colOff>114300</xdr:colOff>
      <xdr:row>57</xdr:row>
      <xdr:rowOff>96134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44949"/>
          <a:ext cx="889000" cy="2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20407</xdr:rowOff>
    </xdr:from>
    <xdr:to>
      <xdr:col>71</xdr:col>
      <xdr:colOff>177800</xdr:colOff>
      <xdr:row>57</xdr:row>
      <xdr:rowOff>72299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93057"/>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45640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135470</xdr:rowOff>
    </xdr:from>
    <xdr:to>
      <xdr:col>85</xdr:col>
      <xdr:colOff>177800</xdr:colOff>
      <xdr:row>57</xdr:row>
      <xdr:rowOff>65620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50397</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5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44753</xdr:rowOff>
    </xdr:from>
    <xdr:to>
      <xdr:col>81</xdr:col>
      <xdr:colOff>101600</xdr:colOff>
      <xdr:row>57</xdr:row>
      <xdr:rowOff>146353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137480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45334</xdr:rowOff>
    </xdr:from>
    <xdr:to>
      <xdr:col>76</xdr:col>
      <xdr:colOff>165100</xdr:colOff>
      <xdr:row>57</xdr:row>
      <xdr:rowOff>146934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1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138061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21499</xdr:rowOff>
    </xdr:from>
    <xdr:to>
      <xdr:col>72</xdr:col>
      <xdr:colOff>38100</xdr:colOff>
      <xdr:row>57</xdr:row>
      <xdr:rowOff>123099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114226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8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141057</xdr:rowOff>
    </xdr:from>
    <xdr:to>
      <xdr:col>67</xdr:col>
      <xdr:colOff>101600</xdr:colOff>
      <xdr:row>57</xdr:row>
      <xdr:rowOff>71207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62334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115967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1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36665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2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1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159359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160710</xdr:rowOff>
    </xdr:from>
    <xdr:to>
      <xdr:col>85</xdr:col>
      <xdr:colOff>127000</xdr:colOff>
      <xdr:row>96</xdr:row>
      <xdr:rowOff>1397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448460"/>
          <a:ext cx="8382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119383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0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160710</xdr:rowOff>
    </xdr:from>
    <xdr:to>
      <xdr:col>81</xdr:col>
      <xdr:colOff>50800</xdr:colOff>
      <xdr:row>96</xdr:row>
      <xdr:rowOff>7482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448460"/>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66087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7482</xdr:rowOff>
    </xdr:from>
    <xdr:to>
      <xdr:col>76</xdr:col>
      <xdr:colOff>114300</xdr:colOff>
      <xdr:row>96</xdr:row>
      <xdr:rowOff>87917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466682"/>
          <a:ext cx="889000" cy="8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76950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87917</xdr:rowOff>
    </xdr:from>
    <xdr:to>
      <xdr:col>71</xdr:col>
      <xdr:colOff>177800</xdr:colOff>
      <xdr:row>97</xdr:row>
      <xdr:rowOff>42174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547117"/>
          <a:ext cx="889000" cy="12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130218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71902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122047</xdr:rowOff>
    </xdr:from>
    <xdr:to>
      <xdr:col>85</xdr:col>
      <xdr:colOff>177800</xdr:colOff>
      <xdr:row>96</xdr:row>
      <xdr:rowOff>52197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144924</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6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109910</xdr:rowOff>
    </xdr:from>
    <xdr:to>
      <xdr:col>81</xdr:col>
      <xdr:colOff>101600</xdr:colOff>
      <xdr:row>96</xdr:row>
      <xdr:rowOff>40060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3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56587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17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128132</xdr:rowOff>
    </xdr:from>
    <xdr:to>
      <xdr:col>76</xdr:col>
      <xdr:colOff>165100</xdr:colOff>
      <xdr:row>96</xdr:row>
      <xdr:rowOff>58282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74809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19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37117</xdr:rowOff>
    </xdr:from>
    <xdr:to>
      <xdr:col>72</xdr:col>
      <xdr:colOff>38100</xdr:colOff>
      <xdr:row>96</xdr:row>
      <xdr:rowOff>138717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4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129844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5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162824</xdr:rowOff>
    </xdr:from>
    <xdr:to>
      <xdr:col>67</xdr:col>
      <xdr:colOff>101600</xdr:colOff>
      <xdr:row>97</xdr:row>
      <xdr:rowOff>92974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84101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1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・人口が微減傾向である中、全体的に各費目の数値は類似団体とほぼ同じまたは低い水準で移行している。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消防費の増加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八代広域行政事務組合消防本部負担金の増加</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の増加は、</a:t>
          </a:r>
          <a:r>
            <a:rPr kumimoji="1" lang="ja-JP" altLang="en-US" sz="1100">
              <a:solidFill>
                <a:schemeClr val="dk1"/>
              </a:solidFill>
              <a:effectLst/>
              <a:latin typeface="+mn-lt"/>
              <a:ea typeface="+mn-ea"/>
              <a:cs typeface="+mn-cs"/>
            </a:rPr>
            <a:t>県営事業負担金</a:t>
          </a:r>
          <a:r>
            <a:rPr kumimoji="1" lang="ja-JP" altLang="ja-JP" sz="1100">
              <a:solidFill>
                <a:schemeClr val="dk1"/>
              </a:solidFill>
              <a:effectLst/>
              <a:latin typeface="+mn-lt"/>
              <a:ea typeface="+mn-ea"/>
              <a:cs typeface="+mn-cs"/>
            </a:rPr>
            <a:t>の増加によるものである。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・教育費の増加は、学校給食共同調理場改修工事及び竜北体育センター空調設備改修工事によるものである。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・土木費の増加は、道路改良の増加及び町営住宅解体によるものである。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・公債費について、類似団体と同水準での推移となっている。財政措置の有利な起債の積極的な活用により、後年の実質負担を可能な限り軽減できるような起債管理に努める。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年度までは交付税の合併算定替終了に備えるため、歳出抑制による歳計剰余金を積極的に積み立ててきたものであるが、令和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年度においては取崩額</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積立額</a:t>
          </a:r>
          <a:r>
            <a:rPr kumimoji="1" lang="ja-JP" altLang="en-US" sz="1100">
              <a:solidFill>
                <a:schemeClr val="dk1"/>
              </a:solidFill>
              <a:effectLst/>
              <a:latin typeface="+mn-lt"/>
              <a:ea typeface="+mn-ea"/>
              <a:cs typeface="+mn-cs"/>
            </a:rPr>
            <a:t>が利息を除き同額となった</a:t>
          </a:r>
          <a:r>
            <a:rPr kumimoji="1" lang="ja-JP" altLang="ja-JP" sz="1100">
              <a:solidFill>
                <a:schemeClr val="dk1"/>
              </a:solidFill>
              <a:effectLst/>
              <a:latin typeface="+mn-lt"/>
              <a:ea typeface="+mn-ea"/>
              <a:cs typeface="+mn-cs"/>
            </a:rPr>
            <a:t>。本基金は</a:t>
          </a:r>
          <a:r>
            <a:rPr kumimoji="1" lang="ja-JP" altLang="en-US" sz="1100">
              <a:solidFill>
                <a:schemeClr val="dk1"/>
              </a:solidFill>
              <a:effectLst/>
              <a:latin typeface="+mn-lt"/>
              <a:ea typeface="+mn-ea"/>
              <a:cs typeface="+mn-cs"/>
            </a:rPr>
            <a:t>年度間の財政調整</a:t>
          </a:r>
          <a:r>
            <a:rPr kumimoji="1" lang="ja-JP" altLang="ja-JP" sz="1100">
              <a:solidFill>
                <a:schemeClr val="dk1"/>
              </a:solidFill>
              <a:effectLst/>
              <a:latin typeface="+mn-lt"/>
              <a:ea typeface="+mn-ea"/>
              <a:cs typeface="+mn-cs"/>
            </a:rPr>
            <a:t>に備える目的であることから、より一層効率的な管理に努める。</a:t>
          </a:r>
          <a:endParaRPr lang="ja-JP" altLang="ja-JP" sz="1400">
            <a:effectLst/>
          </a:endParaRPr>
        </a:p>
        <a:p>
          <a:r>
            <a:rPr kumimoji="1" lang="ja-JP" altLang="ja-JP" sz="1100">
              <a:solidFill>
                <a:schemeClr val="dk1"/>
              </a:solidFill>
              <a:effectLst/>
              <a:latin typeface="+mn-lt"/>
              <a:ea typeface="+mn-ea"/>
              <a:cs typeface="+mn-cs"/>
            </a:rPr>
            <a:t>■実質収支額・・・歳出全般の抑制を図っており概ね良好で、引き続き適正な財政運営に努める。</a:t>
          </a:r>
          <a:endParaRPr lang="ja-JP" altLang="ja-JP" sz="1400">
            <a:effectLst/>
          </a:endParaRPr>
        </a:p>
        <a:p>
          <a:r>
            <a:rPr kumimoji="1" lang="ja-JP" altLang="ja-JP" sz="1100">
              <a:solidFill>
                <a:schemeClr val="dk1"/>
              </a:solidFill>
              <a:effectLst/>
              <a:latin typeface="+mn-lt"/>
              <a:ea typeface="+mn-ea"/>
              <a:cs typeface="+mn-cs"/>
            </a:rPr>
            <a:t>■実質単年度収支・・・単年度収支が前年度に比べ約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億円減少し実質単年度収支は△</a:t>
          </a:r>
          <a:r>
            <a:rPr kumimoji="1" lang="en-US" altLang="ja-JP" sz="1100">
              <a:solidFill>
                <a:schemeClr val="dk1"/>
              </a:solidFill>
              <a:effectLst/>
              <a:latin typeface="+mn-lt"/>
              <a:ea typeface="+mn-ea"/>
              <a:cs typeface="+mn-cs"/>
            </a:rPr>
            <a:t>2.79</a:t>
          </a:r>
          <a:r>
            <a:rPr kumimoji="1" lang="ja-JP" altLang="ja-JP" sz="1100">
              <a:solidFill>
                <a:schemeClr val="dk1"/>
              </a:solidFill>
              <a:effectLst/>
              <a:latin typeface="+mn-lt"/>
              <a:ea typeface="+mn-ea"/>
              <a:cs typeface="+mn-cs"/>
            </a:rPr>
            <a:t>憶円となった。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■連結実質赤字比率・・・一般会計及び関連会計全てにおいて赤字は生じていない。一般会計からの繰出金については、国民健康保険事業</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介護保険事業</a:t>
          </a:r>
          <a:r>
            <a:rPr kumimoji="1" lang="ja-JP" altLang="en-US" sz="1100">
              <a:solidFill>
                <a:schemeClr val="dk1"/>
              </a:solidFill>
              <a:effectLst/>
              <a:latin typeface="+mn-lt"/>
              <a:ea typeface="+mn-ea"/>
              <a:cs typeface="+mn-cs"/>
            </a:rPr>
            <a:t>は横ばい、</a:t>
          </a:r>
          <a:r>
            <a:rPr kumimoji="1" lang="ja-JP" altLang="ja-JP" sz="1100">
              <a:solidFill>
                <a:schemeClr val="dk1"/>
              </a:solidFill>
              <a:effectLst/>
              <a:latin typeface="+mn-lt"/>
              <a:ea typeface="+mn-ea"/>
              <a:cs typeface="+mn-cs"/>
            </a:rPr>
            <a:t>後期高齢者医療事業及び下水道事業については前年度に比べ増加しており、一般会計に対する負担は大きくなっている。各会計においても、事業を検証し、使用料や税等の額の見直し（適正化）等による自主財源の確保など、事業の健全化につながる施策に早急に取り組んで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■元利償還金・・・大型事業の償還開始に伴い公債費の比率は高水準で推移する見込みである。</a:t>
          </a:r>
          <a:endParaRPr lang="ja-JP" altLang="ja-JP" sz="1400">
            <a:effectLst/>
          </a:endParaRPr>
        </a:p>
        <a:p>
          <a:r>
            <a:rPr kumimoji="1" lang="ja-JP" altLang="ja-JP" sz="1100">
              <a:solidFill>
                <a:schemeClr val="dk1"/>
              </a:solidFill>
              <a:effectLst/>
              <a:latin typeface="+mn-lt"/>
              <a:ea typeface="+mn-ea"/>
              <a:cs typeface="+mn-cs"/>
            </a:rPr>
            <a:t>■公営事業債の元利償還金に対する繰入金・・・下水道事業に対するものが主である。処理場の設備更新事業や面整備事業に係るもので繰入金はほぼ横ばいである。</a:t>
          </a:r>
          <a:endParaRPr lang="ja-JP" altLang="ja-JP" sz="1400">
            <a:effectLst/>
          </a:endParaRPr>
        </a:p>
        <a:p>
          <a:r>
            <a:rPr kumimoji="1" lang="ja-JP" altLang="ja-JP" sz="1100">
              <a:solidFill>
                <a:schemeClr val="dk1"/>
              </a:solidFill>
              <a:effectLst/>
              <a:latin typeface="+mn-lt"/>
              <a:ea typeface="+mn-ea"/>
              <a:cs typeface="+mn-cs"/>
            </a:rPr>
            <a:t>■組合等が起こした地方債の元利償還金に対する負担金等・・・八代広域行政事務組合（消防施設等）、八代生活環境事務組合（ごみ処理施設等）、氷川町及び八代市中学校事務組合（中学校）に係るものであり、前年度に比べ</a:t>
          </a:r>
          <a:r>
            <a:rPr kumimoji="1" lang="ja-JP" altLang="en-US" sz="1100">
              <a:solidFill>
                <a:schemeClr val="dk1"/>
              </a:solidFill>
              <a:effectLst/>
              <a:latin typeface="+mn-lt"/>
              <a:ea typeface="+mn-ea"/>
              <a:cs typeface="+mn-cs"/>
            </a:rPr>
            <a:t>横ばいだった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■実質公債費率の分子・・・前年度に比べ、ほぼ横ばいだった。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年度以降増加傾向にあったが、借入れ抑制により令和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年度から減少傾向に転じた。</a:t>
          </a:r>
          <a:endParaRPr lang="ja-JP" altLang="ja-JP" sz="1400">
            <a:effectLst/>
          </a:endParaRPr>
        </a:p>
        <a:p>
          <a:r>
            <a:rPr kumimoji="1" lang="ja-JP" altLang="ja-JP" sz="1100">
              <a:solidFill>
                <a:schemeClr val="dk1"/>
              </a:solidFill>
              <a:effectLst/>
              <a:latin typeface="+mn-lt"/>
              <a:ea typeface="+mn-ea"/>
              <a:cs typeface="+mn-cs"/>
            </a:rPr>
            <a:t>■公営企業債等繰入見込額・・・下水道事業において、面整備に係る新規起債の発行を抑制</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繰入見込額</a:t>
          </a:r>
          <a:r>
            <a:rPr kumimoji="1" lang="ja-JP" altLang="en-US" sz="1100">
              <a:solidFill>
                <a:schemeClr val="dk1"/>
              </a:solidFill>
              <a:effectLst/>
              <a:latin typeface="+mn-lt"/>
              <a:ea typeface="+mn-ea"/>
              <a:cs typeface="+mn-cs"/>
            </a:rPr>
            <a:t>は減少した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■組合等負担等見込額・・・八代広域行政事務組合、八代生活環境事務組合、氷川町及び八代市中学校組合の起債残高が減少し、負担見込額は減少した。</a:t>
          </a:r>
          <a:endParaRPr lang="ja-JP" altLang="ja-JP" sz="1400">
            <a:effectLst/>
          </a:endParaRPr>
        </a:p>
        <a:p>
          <a:r>
            <a:rPr kumimoji="1" lang="ja-JP" altLang="ja-JP" sz="1100">
              <a:solidFill>
                <a:schemeClr val="dk1"/>
              </a:solidFill>
              <a:effectLst/>
              <a:latin typeface="+mn-lt"/>
              <a:ea typeface="+mn-ea"/>
              <a:cs typeface="+mn-cs"/>
            </a:rPr>
            <a:t>■充当可能基金・・・ふるさと氷川応援基金積立金の伸びにより増加した。</a:t>
          </a:r>
          <a:endParaRPr lang="ja-JP" altLang="ja-JP" sz="1400">
            <a:effectLst/>
          </a:endParaRPr>
        </a:p>
        <a:p>
          <a:r>
            <a:rPr kumimoji="1" lang="ja-JP" altLang="ja-JP" sz="1100">
              <a:solidFill>
                <a:schemeClr val="dk1"/>
              </a:solidFill>
              <a:effectLst/>
              <a:latin typeface="+mn-lt"/>
              <a:ea typeface="+mn-ea"/>
              <a:cs typeface="+mn-cs"/>
            </a:rPr>
            <a:t>■充当可能特定歳入・・・充当可能な公営住宅使用料の減により減少した。</a:t>
          </a:r>
          <a:endParaRPr lang="ja-JP" altLang="ja-JP" sz="1400">
            <a:effectLst/>
          </a:endParaRPr>
        </a:p>
        <a:p>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算入</a:t>
          </a:r>
          <a:r>
            <a:rPr kumimoji="1" lang="ja-JP" altLang="ja-JP" sz="1100">
              <a:solidFill>
                <a:schemeClr val="dk1"/>
              </a:solidFill>
              <a:effectLst/>
              <a:latin typeface="+mn-lt"/>
              <a:ea typeface="+mn-ea"/>
              <a:cs typeface="+mn-cs"/>
            </a:rPr>
            <a:t>見込額・・・基準財政需要額に算入された公債費の減少により、見込額全体で減少した。</a:t>
          </a:r>
          <a:endParaRPr lang="ja-JP" altLang="ja-JP" sz="1400">
            <a:effectLst/>
          </a:endParaRPr>
        </a:p>
        <a:p>
          <a:r>
            <a:rPr kumimoji="1" lang="ja-JP" altLang="ja-JP" sz="1100">
              <a:solidFill>
                <a:schemeClr val="dk1"/>
              </a:solidFill>
              <a:effectLst/>
              <a:latin typeface="+mn-lt"/>
              <a:ea typeface="+mn-ea"/>
              <a:cs typeface="+mn-cs"/>
            </a:rPr>
            <a:t>■将来負担比率の分子・・・新規の起債発行の抑制と、償還が進んだことにより地方債の現在高が減少したため、将来負担比率の分子が減少した。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熊本県氷川町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・財源不足を補うため、財政調整基金を</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億円</a:t>
          </a:r>
          <a:r>
            <a:rPr kumimoji="1" lang="ja-JP" altLang="en-US" sz="1300">
              <a:solidFill>
                <a:schemeClr val="dk1"/>
              </a:solidFill>
              <a:effectLst/>
              <a:latin typeface="+mn-lt"/>
              <a:ea typeface="+mn-ea"/>
              <a:cs typeface="+mn-cs"/>
            </a:rPr>
            <a:t>、ふるさと氷川応援基金を</a:t>
          </a:r>
          <a:r>
            <a:rPr kumimoji="1" lang="en-US" altLang="ja-JP" sz="1300">
              <a:solidFill>
                <a:schemeClr val="dk1"/>
              </a:solidFill>
              <a:effectLst/>
              <a:latin typeface="+mn-lt"/>
              <a:ea typeface="+mn-ea"/>
              <a:cs typeface="+mn-cs"/>
            </a:rPr>
            <a:t>7.2</a:t>
          </a:r>
          <a:r>
            <a:rPr kumimoji="1" lang="ja-JP" altLang="en-US" sz="1300">
              <a:solidFill>
                <a:schemeClr val="dk1"/>
              </a:solidFill>
              <a:effectLst/>
              <a:latin typeface="+mn-lt"/>
              <a:ea typeface="+mn-ea"/>
              <a:cs typeface="+mn-cs"/>
            </a:rPr>
            <a:t>億円</a:t>
          </a:r>
          <a:r>
            <a:rPr kumimoji="1" lang="ja-JP" altLang="ja-JP" sz="1300">
              <a:solidFill>
                <a:schemeClr val="dk1"/>
              </a:solidFill>
              <a:effectLst/>
              <a:latin typeface="+mn-lt"/>
              <a:ea typeface="+mn-ea"/>
              <a:cs typeface="+mn-cs"/>
            </a:rPr>
            <a:t>取り崩し、</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ソフト事業に充当するため合併振興基金も約</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億円取り崩した。前年度の歳計剰余金として</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億円、ふるさと氷川応援基金を約</a:t>
          </a:r>
          <a:r>
            <a:rPr kumimoji="1" lang="en-US" altLang="ja-JP" sz="1300">
              <a:solidFill>
                <a:schemeClr val="dk1"/>
              </a:solidFill>
              <a:effectLst/>
              <a:latin typeface="+mn-lt"/>
              <a:ea typeface="+mn-ea"/>
              <a:cs typeface="+mn-cs"/>
            </a:rPr>
            <a:t>7.8</a:t>
          </a:r>
          <a:r>
            <a:rPr kumimoji="1" lang="ja-JP" altLang="ja-JP" sz="1300">
              <a:solidFill>
                <a:schemeClr val="dk1"/>
              </a:solidFill>
              <a:effectLst/>
              <a:latin typeface="+mn-lt"/>
              <a:ea typeface="+mn-ea"/>
              <a:cs typeface="+mn-cs"/>
            </a:rPr>
            <a:t>億円それぞれ積み立てたため、基金全体としては約</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億円増加した。</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財政調整基金からの繰り入れによって不足する財源を補いながらの予算編成が依然として続いている。ふるさと納税事業の拡大に伴いふるさと氷川応援基金からの繰り入れが増加している。しかしながら、寄付による</a:t>
          </a:r>
          <a:r>
            <a:rPr kumimoji="1" lang="ja-JP" altLang="en-US" sz="1300">
              <a:solidFill>
                <a:schemeClr val="dk1"/>
              </a:solidFill>
              <a:effectLst/>
              <a:latin typeface="+mn-lt"/>
              <a:ea typeface="+mn-ea"/>
              <a:cs typeface="+mn-cs"/>
            </a:rPr>
            <a:t>基金</a:t>
          </a:r>
          <a:r>
            <a:rPr kumimoji="1" lang="ja-JP" altLang="ja-JP" sz="1300">
              <a:solidFill>
                <a:schemeClr val="dk1"/>
              </a:solidFill>
              <a:effectLst/>
              <a:latin typeface="+mn-lt"/>
              <a:ea typeface="+mn-ea"/>
              <a:cs typeface="+mn-cs"/>
            </a:rPr>
            <a:t>積立てであるため安定的な財源としては想定が難しい。公債費が高い水準で今後も推移していくことが想定されるため、基金の積み増しは財政的にも厳しく、今後も減少傾向が続いていくものと見込まれる。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r>
            <a:rPr kumimoji="1" lang="ja-JP" altLang="ja-JP" sz="1200">
              <a:solidFill>
                <a:schemeClr val="dk1"/>
              </a:solidFill>
              <a:effectLst/>
              <a:latin typeface="+mn-lt"/>
              <a:ea typeface="+mn-ea"/>
              <a:cs typeface="+mn-cs"/>
            </a:rPr>
            <a:t>・合併振興基金：氷川町建設計画に定められた事業に要する経費の財源に充てる。</a:t>
          </a:r>
          <a:endParaRPr lang="ja-JP" altLang="ja-JP" sz="12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年熊本地震復興基金：平成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年熊本地震による災害からの早期の復興に要する経費の財源に充てる。</a:t>
          </a:r>
          <a:endParaRPr lang="ja-JP" altLang="ja-JP" sz="1200">
            <a:effectLst/>
          </a:endParaRPr>
        </a:p>
        <a:p>
          <a:r>
            <a:rPr kumimoji="1" lang="ja-JP" altLang="ja-JP" sz="1200">
              <a:solidFill>
                <a:schemeClr val="dk1"/>
              </a:solidFill>
              <a:effectLst/>
              <a:latin typeface="+mn-lt"/>
              <a:ea typeface="+mn-ea"/>
              <a:cs typeface="+mn-cs"/>
            </a:rPr>
            <a:t>・竜北物産館運営費基金：氷川町竜北物産館及び付帯施設に係る改修、修繕等の整備資金に充てる。</a:t>
          </a:r>
          <a:endParaRPr lang="ja-JP" altLang="ja-JP" sz="1200">
            <a:effectLst/>
          </a:endParaRPr>
        </a:p>
        <a:p>
          <a:r>
            <a:rPr kumimoji="1" lang="ja-JP" altLang="ja-JP" sz="1200">
              <a:solidFill>
                <a:schemeClr val="dk1"/>
              </a:solidFill>
              <a:effectLst/>
              <a:latin typeface="+mn-lt"/>
              <a:ea typeface="+mn-ea"/>
              <a:cs typeface="+mn-cs"/>
            </a:rPr>
            <a:t>・ふるさと振興基金：氷川町総合振興計画に定められたもののうち、観光開発に関する事業、人材育成活用に関する事業又は地場産業振興に関する事業に要する経費の財源に充てる。</a:t>
          </a:r>
          <a:endParaRPr lang="ja-JP" altLang="ja-JP" sz="1200">
            <a:effectLst/>
          </a:endParaRPr>
        </a:p>
        <a:p>
          <a:r>
            <a:rPr kumimoji="1" lang="ja-JP" altLang="ja-JP" sz="1200">
              <a:solidFill>
                <a:schemeClr val="dk1"/>
              </a:solidFill>
              <a:effectLst/>
              <a:latin typeface="+mn-lt"/>
              <a:ea typeface="+mn-ea"/>
              <a:cs typeface="+mn-cs"/>
            </a:rPr>
            <a:t>・ふるさと氷川応援基金：ふるさと寄附を財源として寄附者の社会的投資を具体化することにより、多様な人々の参加による個性あふれるふるさとづくりに資する経費の財源に充てる。</a:t>
          </a:r>
          <a:endParaRPr lang="ja-JP" altLang="ja-JP" sz="1200">
            <a:effectLst/>
          </a:endParaRPr>
        </a:p>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・ふるさと氷川応援基金：令和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年度寄付額約</a:t>
          </a:r>
          <a:r>
            <a:rPr kumimoji="1" lang="en-US" altLang="ja-JP" sz="1200">
              <a:solidFill>
                <a:schemeClr val="dk1"/>
              </a:solidFill>
              <a:effectLst/>
              <a:latin typeface="+mn-lt"/>
              <a:ea typeface="+mn-ea"/>
              <a:cs typeface="+mn-cs"/>
            </a:rPr>
            <a:t>77,845</a:t>
          </a:r>
          <a:r>
            <a:rPr kumimoji="1" lang="ja-JP" altLang="ja-JP" sz="1200">
              <a:solidFill>
                <a:schemeClr val="dk1"/>
              </a:solidFill>
              <a:effectLst/>
              <a:latin typeface="+mn-lt"/>
              <a:ea typeface="+mn-ea"/>
              <a:cs typeface="+mn-cs"/>
            </a:rPr>
            <a:t>万円積み立て、</a:t>
          </a:r>
          <a:r>
            <a:rPr kumimoji="1" lang="en-US" altLang="ja-JP" sz="1200">
              <a:solidFill>
                <a:schemeClr val="dk1"/>
              </a:solidFill>
              <a:effectLst/>
              <a:latin typeface="+mn-lt"/>
              <a:ea typeface="+mn-ea"/>
              <a:cs typeface="+mn-cs"/>
            </a:rPr>
            <a:t>72,180</a:t>
          </a:r>
          <a:r>
            <a:rPr kumimoji="1" lang="ja-JP" altLang="ja-JP" sz="1200">
              <a:solidFill>
                <a:schemeClr val="dk1"/>
              </a:solidFill>
              <a:effectLst/>
              <a:latin typeface="+mn-lt"/>
              <a:ea typeface="+mn-ea"/>
              <a:cs typeface="+mn-cs"/>
            </a:rPr>
            <a:t>万円を取り崩したため増となった。</a:t>
          </a:r>
          <a:endParaRPr lang="ja-JP" altLang="ja-JP" sz="1200">
            <a:effectLst/>
          </a:endParaRPr>
        </a:p>
        <a:p>
          <a:r>
            <a:rPr kumimoji="1" lang="ja-JP" altLang="ja-JP" sz="1200">
              <a:solidFill>
                <a:schemeClr val="dk1"/>
              </a:solidFill>
              <a:effectLst/>
              <a:latin typeface="+mn-lt"/>
              <a:ea typeface="+mn-ea"/>
              <a:cs typeface="+mn-cs"/>
            </a:rPr>
            <a:t>・竜北物産館運営費基金：物産館使用料の</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を積み立て</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ため</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・合併振興基金：地区活性化交付金や各種イベントなどのソフト事業に充当したため減となった。</a:t>
          </a:r>
          <a:endParaRPr lang="ja-JP" altLang="ja-JP" sz="12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年熊本地震復興基金：災害備蓄品購入費や熊本地震に起因する公共施設の修繕等に充当したため減となった。</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・ふるさと氷川応援基金：当年度</a:t>
          </a:r>
          <a:r>
            <a:rPr kumimoji="1" lang="ja-JP" altLang="en-US" sz="1200">
              <a:solidFill>
                <a:schemeClr val="dk1"/>
              </a:solidFill>
              <a:effectLst/>
              <a:latin typeface="+mn-lt"/>
              <a:ea typeface="+mn-ea"/>
              <a:cs typeface="+mn-cs"/>
            </a:rPr>
            <a:t>の寄付</a:t>
          </a:r>
          <a:r>
            <a:rPr kumimoji="1" lang="ja-JP" altLang="ja-JP" sz="1200">
              <a:solidFill>
                <a:schemeClr val="dk1"/>
              </a:solidFill>
              <a:effectLst/>
              <a:latin typeface="+mn-lt"/>
              <a:ea typeface="+mn-ea"/>
              <a:cs typeface="+mn-cs"/>
            </a:rPr>
            <a:t>は全額基金に積み立て、翌年度以降に指定のあった事業に充当する。</a:t>
          </a:r>
          <a:endParaRPr lang="ja-JP" altLang="ja-JP" sz="1200">
            <a:effectLst/>
          </a:endParaRPr>
        </a:p>
        <a:p>
          <a:r>
            <a:rPr kumimoji="1" lang="ja-JP" altLang="ja-JP" sz="1200">
              <a:solidFill>
                <a:schemeClr val="dk1"/>
              </a:solidFill>
              <a:effectLst/>
              <a:latin typeface="+mn-lt"/>
              <a:ea typeface="+mn-ea"/>
              <a:cs typeface="+mn-cs"/>
            </a:rPr>
            <a:t>・竜北物産館運営基金：使用料の</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を積み立て、竜北物産館の修繕費等に充当する。</a:t>
          </a:r>
          <a:endParaRPr lang="ja-JP" altLang="ja-JP" sz="1200">
            <a:effectLst/>
          </a:endParaRPr>
        </a:p>
        <a:p>
          <a:r>
            <a:rPr kumimoji="1" lang="ja-JP" altLang="ja-JP" sz="1200">
              <a:solidFill>
                <a:schemeClr val="dk1"/>
              </a:solidFill>
              <a:effectLst/>
              <a:latin typeface="+mn-lt"/>
              <a:ea typeface="+mn-ea"/>
              <a:cs typeface="+mn-cs"/>
            </a:rPr>
            <a:t>・合併振興基金：積増しは行わず、ソフト事業に充当する。</a:t>
          </a:r>
          <a:endParaRPr lang="ja-JP" altLang="ja-JP" sz="12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年熊本地震復興基金：新たな積立ては利子分のみで、熊本地震からの早期復興のための事業に充当する。</a:t>
          </a:r>
          <a:endParaRPr lang="ja-JP" altLang="ja-JP" sz="12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・普通交付税の合併算定替えの縮減による普通交付税額の減少や各種事業の財源不足を補うため</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億円の取崩しを行い、前年度の歳計剰余金の処分として約</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億円を積立</a:t>
          </a:r>
          <a:r>
            <a:rPr kumimoji="1" lang="ja-JP" altLang="en-US" sz="1300">
              <a:solidFill>
                <a:schemeClr val="dk1"/>
              </a:solidFill>
              <a:effectLst/>
              <a:latin typeface="+mn-lt"/>
              <a:ea typeface="+mn-ea"/>
              <a:cs typeface="+mn-cs"/>
            </a:rPr>
            <a:t>て</a:t>
          </a:r>
          <a:r>
            <a:rPr kumimoji="1" lang="ja-JP" altLang="ja-JP" sz="1300">
              <a:solidFill>
                <a:schemeClr val="dk1"/>
              </a:solidFill>
              <a:effectLst/>
              <a:latin typeface="+mn-lt"/>
              <a:ea typeface="+mn-ea"/>
              <a:cs typeface="+mn-cs"/>
            </a:rPr>
            <a:t>したため、前年度に比べ</a:t>
          </a:r>
          <a:r>
            <a:rPr kumimoji="1" lang="ja-JP" altLang="en-US" sz="1300">
              <a:solidFill>
                <a:schemeClr val="dk1"/>
              </a:solidFill>
              <a:effectLst/>
              <a:latin typeface="+mn-lt"/>
              <a:ea typeface="+mn-ea"/>
              <a:cs typeface="+mn-cs"/>
            </a:rPr>
            <a:t>増減なしとなった</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・普通交付税における合併算定替えと一本算定の差額（約</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億円／年）に対応するため、令和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年度からの一本算定後</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年分（約</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億円）を確保</a:t>
          </a:r>
          <a:r>
            <a:rPr kumimoji="1" lang="ja-JP" altLang="en-US" sz="1300">
              <a:solidFill>
                <a:schemeClr val="dk1"/>
              </a:solidFill>
              <a:effectLst/>
              <a:latin typeface="+mn-lt"/>
              <a:ea typeface="+mn-ea"/>
              <a:cs typeface="+mn-cs"/>
            </a:rPr>
            <a:t>した</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令和</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年度までの</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年間分を考慮し、</a:t>
          </a:r>
          <a:r>
            <a:rPr kumimoji="1" lang="en-US" altLang="ja-JP" sz="1300">
              <a:solidFill>
                <a:schemeClr val="dk1"/>
              </a:solidFill>
              <a:effectLst/>
              <a:latin typeface="+mn-lt"/>
              <a:ea typeface="+mn-ea"/>
              <a:cs typeface="+mn-cs"/>
            </a:rPr>
            <a:t>7</a:t>
          </a:r>
          <a:r>
            <a:rPr kumimoji="1" lang="ja-JP" altLang="en-US" sz="1300">
              <a:solidFill>
                <a:schemeClr val="dk1"/>
              </a:solidFill>
              <a:effectLst/>
              <a:latin typeface="+mn-lt"/>
              <a:ea typeface="+mn-ea"/>
              <a:cs typeface="+mn-cs"/>
            </a:rPr>
            <a:t>年分（約</a:t>
          </a:r>
          <a:r>
            <a:rPr kumimoji="1" lang="en-US" altLang="ja-JP" sz="1300">
              <a:solidFill>
                <a:schemeClr val="dk1"/>
              </a:solidFill>
              <a:effectLst/>
              <a:latin typeface="+mn-lt"/>
              <a:ea typeface="+mn-ea"/>
              <a:cs typeface="+mn-cs"/>
            </a:rPr>
            <a:t>17.5</a:t>
          </a:r>
          <a:r>
            <a:rPr kumimoji="1" lang="ja-JP" altLang="en-US" sz="1300">
              <a:solidFill>
                <a:schemeClr val="dk1"/>
              </a:solidFill>
              <a:effectLst/>
              <a:latin typeface="+mn-lt"/>
              <a:ea typeface="+mn-ea"/>
              <a:cs typeface="+mn-cs"/>
            </a:rPr>
            <a:t>億円）を確保する見込みであったが、大型事業の実施により</a:t>
          </a:r>
          <a:r>
            <a:rPr kumimoji="1" lang="en-US" altLang="ja-JP" sz="1300">
              <a:solidFill>
                <a:schemeClr val="dk1"/>
              </a:solidFill>
              <a:effectLst/>
              <a:latin typeface="+mn-lt"/>
              <a:ea typeface="+mn-ea"/>
              <a:cs typeface="+mn-cs"/>
            </a:rPr>
            <a:t>14.2</a:t>
          </a:r>
          <a:r>
            <a:rPr kumimoji="1" lang="ja-JP" altLang="en-US" sz="1300">
              <a:solidFill>
                <a:schemeClr val="dk1"/>
              </a:solidFill>
              <a:effectLst/>
              <a:latin typeface="+mn-lt"/>
              <a:ea typeface="+mn-ea"/>
              <a:cs typeface="+mn-cs"/>
            </a:rPr>
            <a:t>憶円の確保に留まった。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・基金利子</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千円を基金として積み立てた。元利償還金の財源として約</a:t>
          </a:r>
          <a:r>
            <a:rPr kumimoji="1" lang="en-US" altLang="ja-JP" sz="1300">
              <a:solidFill>
                <a:schemeClr val="dk1"/>
              </a:solidFill>
              <a:effectLst/>
              <a:latin typeface="+mn-lt"/>
              <a:ea typeface="+mn-ea"/>
              <a:cs typeface="+mn-cs"/>
            </a:rPr>
            <a:t>2,333</a:t>
          </a:r>
          <a:r>
            <a:rPr kumimoji="1" lang="ja-JP" altLang="ja-JP" sz="1300">
              <a:solidFill>
                <a:schemeClr val="dk1"/>
              </a:solidFill>
              <a:effectLst/>
              <a:latin typeface="+mn-lt"/>
              <a:ea typeface="+mn-ea"/>
              <a:cs typeface="+mn-cs"/>
            </a:rPr>
            <a:t>千円を取り崩した。</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年度から令和</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年度にかけて元利償還金のピーク（</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億円超／年）を迎えるため、その財源とする。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0" zoomScaleNormal="5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9239164</v>
      </c>
      <c r="BO4" s="371"/>
      <c r="BP4" s="371"/>
      <c r="BQ4" s="371"/>
      <c r="BR4" s="371"/>
      <c r="BS4" s="371"/>
      <c r="BT4" s="371"/>
      <c r="BU4" s="372"/>
      <c r="BV4" s="370">
        <v>8845247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v>
      </c>
      <c r="CU4" s="377"/>
      <c r="CV4" s="377"/>
      <c r="CW4" s="377"/>
      <c r="CX4" s="377"/>
      <c r="CY4" s="377"/>
      <c r="CZ4" s="377"/>
      <c r="DA4" s="378"/>
      <c r="DB4" s="376">
        <v>11.8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8829206</v>
      </c>
      <c r="BO5" s="408"/>
      <c r="BP5" s="408"/>
      <c r="BQ5" s="408"/>
      <c r="BR5" s="408"/>
      <c r="BS5" s="408"/>
      <c r="BT5" s="408"/>
      <c r="BU5" s="409"/>
      <c r="BV5" s="407">
        <v>8326499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99.9</v>
      </c>
      <c r="CU5" s="405"/>
      <c r="CV5" s="405"/>
      <c r="CW5" s="405"/>
      <c r="CX5" s="405"/>
      <c r="CY5" s="405"/>
      <c r="CZ5" s="405"/>
      <c r="DA5" s="406"/>
      <c r="DB5" s="404">
        <v>99.5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409958</v>
      </c>
      <c r="BO6" s="408"/>
      <c r="BP6" s="408"/>
      <c r="BQ6" s="408"/>
      <c r="BR6" s="408"/>
      <c r="BS6" s="408"/>
      <c r="BT6" s="408"/>
      <c r="BU6" s="409"/>
      <c r="BV6" s="407">
        <v>518748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100.4</v>
      </c>
      <c r="CU6" s="445"/>
      <c r="CV6" s="445"/>
      <c r="CW6" s="445"/>
      <c r="CX6" s="445"/>
      <c r="CY6" s="445"/>
      <c r="CZ6" s="445"/>
      <c r="DA6" s="446"/>
      <c r="DB6" s="444">
        <v>100.5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26106</v>
      </c>
      <c r="BO7" s="408"/>
      <c r="BP7" s="408"/>
      <c r="BQ7" s="408"/>
      <c r="BR7" s="408"/>
      <c r="BS7" s="408"/>
      <c r="BT7" s="408"/>
      <c r="BU7" s="409"/>
      <c r="BV7" s="407">
        <v>15815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4271223</v>
      </c>
      <c r="CU7" s="408"/>
      <c r="CV7" s="408"/>
      <c r="CW7" s="408"/>
      <c r="CX7" s="408"/>
      <c r="CY7" s="408"/>
      <c r="CZ7" s="408"/>
      <c r="DA7" s="409"/>
      <c r="DB7" s="407">
        <v>4275822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383852</v>
      </c>
      <c r="BO8" s="408"/>
      <c r="BP8" s="408"/>
      <c r="BQ8" s="408"/>
      <c r="BR8" s="408"/>
      <c r="BS8" s="408"/>
      <c r="BT8" s="408"/>
      <c r="BU8" s="409"/>
      <c r="BV8" s="407">
        <v>502933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0.28000000000000003</v>
      </c>
      <c r="CU8" s="448"/>
      <c r="CV8" s="448"/>
      <c r="CW8" s="448"/>
      <c r="CX8" s="448"/>
      <c r="CY8" s="448"/>
      <c r="CZ8" s="448"/>
      <c r="DA8" s="449"/>
      <c r="DB8" s="447">
        <v>0.28000000000000003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11094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-119081</v>
      </c>
      <c r="BO9" s="408"/>
      <c r="BP9" s="408"/>
      <c r="BQ9" s="408"/>
      <c r="BR9" s="408"/>
      <c r="BS9" s="408"/>
      <c r="BT9" s="408"/>
      <c r="BU9" s="409"/>
      <c r="BV9" s="407">
        <v>-167746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15.4</v>
      </c>
      <c r="CU9" s="405"/>
      <c r="CV9" s="405"/>
      <c r="CW9" s="405"/>
      <c r="CX9" s="405"/>
      <c r="CY9" s="405"/>
      <c r="CZ9" s="405"/>
      <c r="DA9" s="406"/>
      <c r="DB9" s="404">
        <v>15.3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11994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260026</v>
      </c>
      <c r="BO10" s="408"/>
      <c r="BP10" s="408"/>
      <c r="BQ10" s="408"/>
      <c r="BR10" s="408"/>
      <c r="BS10" s="408"/>
      <c r="BT10" s="408"/>
      <c r="BU10" s="409"/>
      <c r="BV10" s="407">
        <v>340238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10944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260000</v>
      </c>
      <c r="BO12" s="408"/>
      <c r="BP12" s="408"/>
      <c r="BQ12" s="408"/>
      <c r="BR12" s="408"/>
      <c r="BS12" s="408"/>
      <c r="BT12" s="408"/>
      <c r="BU12" s="409"/>
      <c r="BV12" s="407">
        <v>420000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10691</v>
      </c>
      <c r="S13" s="492"/>
      <c r="T13" s="492"/>
      <c r="U13" s="492"/>
      <c r="V13" s="493"/>
      <c r="W13" s="423" t="s">
        <v>131</v>
      </c>
      <c r="X13" s="424"/>
      <c r="Y13" s="424"/>
      <c r="Z13" s="424"/>
      <c r="AA13" s="424"/>
      <c r="AB13" s="414"/>
      <c r="AC13" s="458">
        <v>1526</v>
      </c>
      <c r="AD13" s="459"/>
      <c r="AE13" s="459"/>
      <c r="AF13" s="459"/>
      <c r="AG13" s="501"/>
      <c r="AH13" s="458">
        <v>1603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-119055</v>
      </c>
      <c r="BO13" s="408"/>
      <c r="BP13" s="408"/>
      <c r="BQ13" s="408"/>
      <c r="BR13" s="408"/>
      <c r="BS13" s="408"/>
      <c r="BT13" s="408"/>
      <c r="BU13" s="409"/>
      <c r="BV13" s="407">
        <v>-247508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13.3</v>
      </c>
      <c r="CU13" s="405"/>
      <c r="CV13" s="405"/>
      <c r="CW13" s="405"/>
      <c r="CX13" s="405"/>
      <c r="CY13" s="405"/>
      <c r="CZ13" s="405"/>
      <c r="DA13" s="406"/>
      <c r="DB13" s="404">
        <v>12.5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11179</v>
      </c>
      <c r="S14" s="492"/>
      <c r="T14" s="492"/>
      <c r="U14" s="492"/>
      <c r="V14" s="493"/>
      <c r="W14" s="397"/>
      <c r="X14" s="398"/>
      <c r="Y14" s="398"/>
      <c r="Z14" s="398"/>
      <c r="AA14" s="398"/>
      <c r="AB14" s="387"/>
      <c r="AC14" s="494">
        <v>28.1</v>
      </c>
      <c r="AD14" s="495"/>
      <c r="AE14" s="495"/>
      <c r="AF14" s="495"/>
      <c r="AG14" s="496"/>
      <c r="AH14" s="494">
        <v>27.4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7.9</v>
      </c>
      <c r="CU14" s="506"/>
      <c r="CV14" s="506"/>
      <c r="CW14" s="506"/>
      <c r="CX14" s="506"/>
      <c r="CY14" s="506"/>
      <c r="CZ14" s="506"/>
      <c r="DA14" s="507"/>
      <c r="DB14" s="505">
        <v>12.8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10962</v>
      </c>
      <c r="S15" s="492"/>
      <c r="T15" s="492"/>
      <c r="U15" s="492"/>
      <c r="V15" s="493"/>
      <c r="W15" s="423" t="s">
        <v>137</v>
      </c>
      <c r="X15" s="424"/>
      <c r="Y15" s="424"/>
      <c r="Z15" s="424"/>
      <c r="AA15" s="424"/>
      <c r="AB15" s="414"/>
      <c r="AC15" s="458">
        <v>1033</v>
      </c>
      <c r="AD15" s="459"/>
      <c r="AE15" s="459"/>
      <c r="AF15" s="459"/>
      <c r="AG15" s="501"/>
      <c r="AH15" s="458">
        <v>1096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1138353</v>
      </c>
      <c r="BO15" s="371"/>
      <c r="BP15" s="371"/>
      <c r="BQ15" s="371"/>
      <c r="BR15" s="371"/>
      <c r="BS15" s="371"/>
      <c r="BT15" s="371"/>
      <c r="BU15" s="372"/>
      <c r="BV15" s="370">
        <v>1115169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19</v>
      </c>
      <c r="AD16" s="495"/>
      <c r="AE16" s="495"/>
      <c r="AF16" s="495"/>
      <c r="AG16" s="496"/>
      <c r="AH16" s="494">
        <v>18.8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3979974</v>
      </c>
      <c r="BO16" s="408"/>
      <c r="BP16" s="408"/>
      <c r="BQ16" s="408"/>
      <c r="BR16" s="408"/>
      <c r="BS16" s="408"/>
      <c r="BT16" s="408"/>
      <c r="BU16" s="409"/>
      <c r="BV16" s="407">
        <v>3960792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2875</v>
      </c>
      <c r="AD17" s="459"/>
      <c r="AE17" s="459"/>
      <c r="AF17" s="459"/>
      <c r="AG17" s="501"/>
      <c r="AH17" s="458">
        <v>3141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1410258</v>
      </c>
      <c r="BO17" s="408"/>
      <c r="BP17" s="408"/>
      <c r="BQ17" s="408"/>
      <c r="BR17" s="408"/>
      <c r="BS17" s="408"/>
      <c r="BT17" s="408"/>
      <c r="BU17" s="409"/>
      <c r="BV17" s="407">
        <v>1387314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33.36</v>
      </c>
      <c r="M18" s="534"/>
      <c r="N18" s="534"/>
      <c r="O18" s="534"/>
      <c r="P18" s="534"/>
      <c r="Q18" s="534"/>
      <c r="R18" s="535"/>
      <c r="S18" s="535"/>
      <c r="T18" s="535"/>
      <c r="U18" s="535"/>
      <c r="V18" s="536"/>
      <c r="W18" s="425"/>
      <c r="X18" s="426"/>
      <c r="Y18" s="426"/>
      <c r="Z18" s="426"/>
      <c r="AA18" s="426"/>
      <c r="AB18" s="417"/>
      <c r="AC18" s="537">
        <v>52.9</v>
      </c>
      <c r="AD18" s="538"/>
      <c r="AE18" s="538"/>
      <c r="AF18" s="538"/>
      <c r="AG18" s="539"/>
      <c r="AH18" s="537">
        <v>53.8</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4279844</v>
      </c>
      <c r="BO18" s="408"/>
      <c r="BP18" s="408"/>
      <c r="BQ18" s="408"/>
      <c r="BR18" s="408"/>
      <c r="BS18" s="408"/>
      <c r="BT18" s="408"/>
      <c r="BU18" s="409"/>
      <c r="BV18" s="407">
        <v>4276596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333</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5989868</v>
      </c>
      <c r="BO19" s="408"/>
      <c r="BP19" s="408"/>
      <c r="BQ19" s="408"/>
      <c r="BR19" s="408"/>
      <c r="BS19" s="408"/>
      <c r="BT19" s="408"/>
      <c r="BU19" s="409"/>
      <c r="BV19" s="407">
        <v>6201060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3932</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5798051</v>
      </c>
      <c r="BO22" s="371"/>
      <c r="BP22" s="371"/>
      <c r="BQ22" s="371"/>
      <c r="BR22" s="371"/>
      <c r="BS22" s="371"/>
      <c r="BT22" s="371"/>
      <c r="BU22" s="372"/>
      <c r="BV22" s="370">
        <v>6012397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3806037</v>
      </c>
      <c r="BO23" s="408"/>
      <c r="BP23" s="408"/>
      <c r="BQ23" s="408"/>
      <c r="BR23" s="408"/>
      <c r="BS23" s="408"/>
      <c r="BT23" s="408"/>
      <c r="BU23" s="409"/>
      <c r="BV23" s="407">
        <v>4058120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7450</v>
      </c>
      <c r="R24" s="459"/>
      <c r="S24" s="459"/>
      <c r="T24" s="459"/>
      <c r="U24" s="459"/>
      <c r="V24" s="501"/>
      <c r="W24" s="553"/>
      <c r="X24" s="554"/>
      <c r="Y24" s="555"/>
      <c r="Z24" s="457" t="s">
        <v>162</v>
      </c>
      <c r="AA24" s="437"/>
      <c r="AB24" s="437"/>
      <c r="AC24" s="437"/>
      <c r="AD24" s="437"/>
      <c r="AE24" s="437"/>
      <c r="AF24" s="437"/>
      <c r="AG24" s="438"/>
      <c r="AH24" s="458">
        <v>115</v>
      </c>
      <c r="AI24" s="459"/>
      <c r="AJ24" s="459"/>
      <c r="AK24" s="459"/>
      <c r="AL24" s="501"/>
      <c r="AM24" s="458">
        <v>341435</v>
      </c>
      <c r="AN24" s="459"/>
      <c r="AO24" s="459"/>
      <c r="AP24" s="459"/>
      <c r="AQ24" s="459"/>
      <c r="AR24" s="501"/>
      <c r="AS24" s="458">
        <v>2969</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3697581</v>
      </c>
      <c r="BO24" s="408"/>
      <c r="BP24" s="408"/>
      <c r="BQ24" s="408"/>
      <c r="BR24" s="408"/>
      <c r="BS24" s="408"/>
      <c r="BT24" s="408"/>
      <c r="BU24" s="409"/>
      <c r="BV24" s="407">
        <v>3655416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5740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2823878</v>
      </c>
      <c r="BO25" s="371"/>
      <c r="BP25" s="371"/>
      <c r="BQ25" s="371"/>
      <c r="BR25" s="371"/>
      <c r="BS25" s="371"/>
      <c r="BT25" s="371"/>
      <c r="BU25" s="372"/>
      <c r="BV25" s="370">
        <v>1170809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5330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8580</v>
      </c>
      <c r="AN26" s="459"/>
      <c r="AO26" s="459"/>
      <c r="AP26" s="459"/>
      <c r="AQ26" s="459"/>
      <c r="AR26" s="501"/>
      <c r="AS26" s="458">
        <v>2860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3080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38985</v>
      </c>
      <c r="BO27" s="530"/>
      <c r="BP27" s="530"/>
      <c r="BQ27" s="530"/>
      <c r="BR27" s="530"/>
      <c r="BS27" s="530"/>
      <c r="BT27" s="530"/>
      <c r="BU27" s="531"/>
      <c r="BV27" s="529">
        <v>38985</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2540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1420460</v>
      </c>
      <c r="BO28" s="371"/>
      <c r="BP28" s="371"/>
      <c r="BQ28" s="371"/>
      <c r="BR28" s="371"/>
      <c r="BS28" s="371"/>
      <c r="BT28" s="371"/>
      <c r="BU28" s="372"/>
      <c r="BV28" s="370">
        <v>1420434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10</v>
      </c>
      <c r="M29" s="459"/>
      <c r="N29" s="459"/>
      <c r="O29" s="459"/>
      <c r="P29" s="501"/>
      <c r="Q29" s="458">
        <v>2310</v>
      </c>
      <c r="R29" s="459"/>
      <c r="S29" s="459"/>
      <c r="T29" s="459"/>
      <c r="U29" s="459"/>
      <c r="V29" s="501"/>
      <c r="W29" s="556"/>
      <c r="X29" s="557"/>
      <c r="Y29" s="558"/>
      <c r="Z29" s="457" t="s">
        <v>177</v>
      </c>
      <c r="AA29" s="437"/>
      <c r="AB29" s="437"/>
      <c r="AC29" s="437"/>
      <c r="AD29" s="437"/>
      <c r="AE29" s="437"/>
      <c r="AF29" s="437"/>
      <c r="AG29" s="438"/>
      <c r="AH29" s="458">
        <v>115</v>
      </c>
      <c r="AI29" s="459"/>
      <c r="AJ29" s="459"/>
      <c r="AK29" s="459"/>
      <c r="AL29" s="501"/>
      <c r="AM29" s="458">
        <v>341435</v>
      </c>
      <c r="AN29" s="459"/>
      <c r="AO29" s="459"/>
      <c r="AP29" s="459"/>
      <c r="AQ29" s="459"/>
      <c r="AR29" s="501"/>
      <c r="AS29" s="458">
        <v>2969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60349</v>
      </c>
      <c r="BO29" s="408"/>
      <c r="BP29" s="408"/>
      <c r="BQ29" s="408"/>
      <c r="BR29" s="408"/>
      <c r="BS29" s="408"/>
      <c r="BT29" s="408"/>
      <c r="BU29" s="409"/>
      <c r="BV29" s="407">
        <v>62681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92.2</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1268071</v>
      </c>
      <c r="BO30" s="530"/>
      <c r="BP30" s="530"/>
      <c r="BQ30" s="530"/>
      <c r="BR30" s="530"/>
      <c r="BS30" s="530"/>
      <c r="BT30" s="530"/>
      <c r="BU30" s="531"/>
      <c r="BV30" s="529">
        <v>1254714</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熊本県市町村総合事務組合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氷川町及び八代市中学校組合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八代広域行政事務組合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八代広域行政事務組合（一般会計）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八代生活環境事務組合（水道事業会計）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熊本県後期高齢者医療広域連合（一般会計）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熊本県後期高齢者医療広域連合（後期高齢者医療特別会計）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5b6BAWqeCWlGCZ5lc5ugsZPd5eN0AglLHcOCG6n+6G11NialFUzTJi2vF1qHcbRJoLHPsmwr9XDo+LacByJvSg==" saltValue="31ZYR6xBg2LgSHB9oCMln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50" zoomScaleNormal="5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1048254</v>
      </c>
      <c r="S5" s="613"/>
      <c r="T5" s="613"/>
      <c r="U5" s="613"/>
      <c r="V5" s="613"/>
      <c r="W5" s="613"/>
      <c r="X5" s="613"/>
      <c r="Y5" s="614"/>
      <c r="Z5" s="615">
        <v>11.3</v>
      </c>
      <c r="AA5" s="615"/>
      <c r="AB5" s="615"/>
      <c r="AC5" s="615"/>
      <c r="AD5" s="616">
        <v>1048254</v>
      </c>
      <c r="AE5" s="616"/>
      <c r="AF5" s="616"/>
      <c r="AG5" s="616"/>
      <c r="AH5" s="616"/>
      <c r="AI5" s="616"/>
      <c r="AJ5" s="616"/>
      <c r="AK5" s="616"/>
      <c r="AL5" s="617">
        <v>24.6</v>
      </c>
      <c r="AM5" s="618"/>
      <c r="AN5" s="618"/>
      <c r="AO5" s="619"/>
      <c r="AP5" s="609" t="s">
        <v>216</v>
      </c>
      <c r="AQ5" s="610"/>
      <c r="AR5" s="610"/>
      <c r="AS5" s="610"/>
      <c r="AT5" s="610"/>
      <c r="AU5" s="610"/>
      <c r="AV5" s="610"/>
      <c r="AW5" s="610"/>
      <c r="AX5" s="610"/>
      <c r="AY5" s="610"/>
      <c r="AZ5" s="610"/>
      <c r="BA5" s="610"/>
      <c r="BB5" s="610"/>
      <c r="BC5" s="610"/>
      <c r="BD5" s="610"/>
      <c r="BE5" s="610"/>
      <c r="BF5" s="611"/>
      <c r="BG5" s="623">
        <v>1048254</v>
      </c>
      <c r="BH5" s="624"/>
      <c r="BI5" s="624"/>
      <c r="BJ5" s="624"/>
      <c r="BK5" s="624"/>
      <c r="BL5" s="624"/>
      <c r="BM5" s="624"/>
      <c r="BN5" s="625"/>
      <c r="BO5" s="626">
        <v>100</v>
      </c>
      <c r="BP5" s="626"/>
      <c r="BQ5" s="626"/>
      <c r="BR5" s="626"/>
      <c r="BS5" s="627">
        <v>4377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71285</v>
      </c>
      <c r="S6" s="624"/>
      <c r="T6" s="624"/>
      <c r="U6" s="624"/>
      <c r="V6" s="624"/>
      <c r="W6" s="624"/>
      <c r="X6" s="624"/>
      <c r="Y6" s="625"/>
      <c r="Z6" s="626">
        <v>0.8</v>
      </c>
      <c r="AA6" s="626"/>
      <c r="AB6" s="626"/>
      <c r="AC6" s="626"/>
      <c r="AD6" s="627">
        <v>71285</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1048254</v>
      </c>
      <c r="BH6" s="624"/>
      <c r="BI6" s="624"/>
      <c r="BJ6" s="624"/>
      <c r="BK6" s="624"/>
      <c r="BL6" s="624"/>
      <c r="BM6" s="624"/>
      <c r="BN6" s="625"/>
      <c r="BO6" s="626">
        <v>100</v>
      </c>
      <c r="BP6" s="626"/>
      <c r="BQ6" s="626"/>
      <c r="BR6" s="626"/>
      <c r="BS6" s="627">
        <v>4377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77675</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77675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233</v>
      </c>
      <c r="S7" s="624"/>
      <c r="T7" s="624"/>
      <c r="U7" s="624"/>
      <c r="V7" s="624"/>
      <c r="W7" s="624"/>
      <c r="X7" s="624"/>
      <c r="Y7" s="625"/>
      <c r="Z7" s="626">
        <v>0</v>
      </c>
      <c r="AA7" s="626"/>
      <c r="AB7" s="626"/>
      <c r="AC7" s="626"/>
      <c r="AD7" s="627">
        <v>233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431500</v>
      </c>
      <c r="BH7" s="624"/>
      <c r="BI7" s="624"/>
      <c r="BJ7" s="624"/>
      <c r="BK7" s="624"/>
      <c r="BL7" s="624"/>
      <c r="BM7" s="624"/>
      <c r="BN7" s="625"/>
      <c r="BO7" s="626">
        <v>41.2</v>
      </c>
      <c r="BP7" s="626"/>
      <c r="BQ7" s="626"/>
      <c r="BR7" s="626"/>
      <c r="BS7" s="627">
        <v>4377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2364686</v>
      </c>
      <c r="CS7" s="624"/>
      <c r="CT7" s="624"/>
      <c r="CU7" s="624"/>
      <c r="CV7" s="624"/>
      <c r="CW7" s="624"/>
      <c r="CX7" s="624"/>
      <c r="CY7" s="625"/>
      <c r="CZ7" s="626">
        <v>26.8</v>
      </c>
      <c r="DA7" s="626"/>
      <c r="DB7" s="626"/>
      <c r="DC7" s="626"/>
      <c r="DD7" s="632" t="s">
        <v>122</v>
      </c>
      <c r="DE7" s="624"/>
      <c r="DF7" s="624"/>
      <c r="DG7" s="624"/>
      <c r="DH7" s="624"/>
      <c r="DI7" s="624"/>
      <c r="DJ7" s="624"/>
      <c r="DK7" s="624"/>
      <c r="DL7" s="624"/>
      <c r="DM7" s="624"/>
      <c r="DN7" s="624"/>
      <c r="DO7" s="624"/>
      <c r="DP7" s="625"/>
      <c r="DQ7" s="632">
        <v>1443667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3537</v>
      </c>
      <c r="S8" s="624"/>
      <c r="T8" s="624"/>
      <c r="U8" s="624"/>
      <c r="V8" s="624"/>
      <c r="W8" s="624"/>
      <c r="X8" s="624"/>
      <c r="Y8" s="625"/>
      <c r="Z8" s="626">
        <v>0</v>
      </c>
      <c r="AA8" s="626"/>
      <c r="AB8" s="626"/>
      <c r="AC8" s="626"/>
      <c r="AD8" s="627">
        <v>3537</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18451</v>
      </c>
      <c r="BH8" s="624"/>
      <c r="BI8" s="624"/>
      <c r="BJ8" s="624"/>
      <c r="BK8" s="624"/>
      <c r="BL8" s="624"/>
      <c r="BM8" s="624"/>
      <c r="BN8" s="625"/>
      <c r="BO8" s="626">
        <v>1.8</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2253779</v>
      </c>
      <c r="CS8" s="624"/>
      <c r="CT8" s="624"/>
      <c r="CU8" s="624"/>
      <c r="CV8" s="624"/>
      <c r="CW8" s="624"/>
      <c r="CX8" s="624"/>
      <c r="CY8" s="625"/>
      <c r="CZ8" s="626">
        <v>25.5</v>
      </c>
      <c r="DA8" s="626"/>
      <c r="DB8" s="626"/>
      <c r="DC8" s="626"/>
      <c r="DD8" s="632">
        <v>360</v>
      </c>
      <c r="DE8" s="624"/>
      <c r="DF8" s="624"/>
      <c r="DG8" s="624"/>
      <c r="DH8" s="624"/>
      <c r="DI8" s="624"/>
      <c r="DJ8" s="624"/>
      <c r="DK8" s="624"/>
      <c r="DL8" s="624"/>
      <c r="DM8" s="624"/>
      <c r="DN8" s="624"/>
      <c r="DO8" s="624"/>
      <c r="DP8" s="625"/>
      <c r="DQ8" s="632">
        <v>1137290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3623</v>
      </c>
      <c r="S9" s="624"/>
      <c r="T9" s="624"/>
      <c r="U9" s="624"/>
      <c r="V9" s="624"/>
      <c r="W9" s="624"/>
      <c r="X9" s="624"/>
      <c r="Y9" s="625"/>
      <c r="Z9" s="626">
        <v>0</v>
      </c>
      <c r="AA9" s="626"/>
      <c r="AB9" s="626"/>
      <c r="AC9" s="626"/>
      <c r="AD9" s="627">
        <v>3623</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381103</v>
      </c>
      <c r="BH9" s="624"/>
      <c r="BI9" s="624"/>
      <c r="BJ9" s="624"/>
      <c r="BK9" s="624"/>
      <c r="BL9" s="624"/>
      <c r="BM9" s="624"/>
      <c r="BN9" s="625"/>
      <c r="BO9" s="626">
        <v>36.4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426912</v>
      </c>
      <c r="CS9" s="624"/>
      <c r="CT9" s="624"/>
      <c r="CU9" s="624"/>
      <c r="CV9" s="624"/>
      <c r="CW9" s="624"/>
      <c r="CX9" s="624"/>
      <c r="CY9" s="625"/>
      <c r="CZ9" s="626">
        <v>4.8</v>
      </c>
      <c r="DA9" s="626"/>
      <c r="DB9" s="626"/>
      <c r="DC9" s="626"/>
      <c r="DD9" s="632">
        <v>17028</v>
      </c>
      <c r="DE9" s="624"/>
      <c r="DF9" s="624"/>
      <c r="DG9" s="624"/>
      <c r="DH9" s="624"/>
      <c r="DI9" s="624"/>
      <c r="DJ9" s="624"/>
      <c r="DK9" s="624"/>
      <c r="DL9" s="624"/>
      <c r="DM9" s="624"/>
      <c r="DN9" s="624"/>
      <c r="DO9" s="624"/>
      <c r="DP9" s="625"/>
      <c r="DQ9" s="632">
        <v>365710</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16616</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251525</v>
      </c>
      <c r="S11" s="624"/>
      <c r="T11" s="624"/>
      <c r="U11" s="624"/>
      <c r="V11" s="624"/>
      <c r="W11" s="624"/>
      <c r="X11" s="624"/>
      <c r="Y11" s="625"/>
      <c r="Z11" s="628">
        <v>2.7</v>
      </c>
      <c r="AA11" s="629"/>
      <c r="AB11" s="629"/>
      <c r="AC11" s="635"/>
      <c r="AD11" s="632">
        <v>251525</v>
      </c>
      <c r="AE11" s="624"/>
      <c r="AF11" s="624"/>
      <c r="AG11" s="624"/>
      <c r="AH11" s="624"/>
      <c r="AI11" s="624"/>
      <c r="AJ11" s="624"/>
      <c r="AK11" s="625"/>
      <c r="AL11" s="628">
        <v>5.9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15330</v>
      </c>
      <c r="BH11" s="624"/>
      <c r="BI11" s="624"/>
      <c r="BJ11" s="624"/>
      <c r="BK11" s="624"/>
      <c r="BL11" s="624"/>
      <c r="BM11" s="624"/>
      <c r="BN11" s="625"/>
      <c r="BO11" s="626">
        <v>1.5</v>
      </c>
      <c r="BP11" s="626"/>
      <c r="BQ11" s="626"/>
      <c r="BR11" s="626"/>
      <c r="BS11" s="627">
        <v>4377</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656078</v>
      </c>
      <c r="CS11" s="624"/>
      <c r="CT11" s="624"/>
      <c r="CU11" s="624"/>
      <c r="CV11" s="624"/>
      <c r="CW11" s="624"/>
      <c r="CX11" s="624"/>
      <c r="CY11" s="625"/>
      <c r="CZ11" s="626">
        <v>7.4</v>
      </c>
      <c r="DA11" s="626"/>
      <c r="DB11" s="626"/>
      <c r="DC11" s="626"/>
      <c r="DD11" s="632">
        <v>232705</v>
      </c>
      <c r="DE11" s="624"/>
      <c r="DF11" s="624"/>
      <c r="DG11" s="624"/>
      <c r="DH11" s="624"/>
      <c r="DI11" s="624"/>
      <c r="DJ11" s="624"/>
      <c r="DK11" s="624"/>
      <c r="DL11" s="624"/>
      <c r="DM11" s="624"/>
      <c r="DN11" s="624"/>
      <c r="DO11" s="624"/>
      <c r="DP11" s="625"/>
      <c r="DQ11" s="632">
        <v>235482</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495958</v>
      </c>
      <c r="BH12" s="624"/>
      <c r="BI12" s="624"/>
      <c r="BJ12" s="624"/>
      <c r="BK12" s="624"/>
      <c r="BL12" s="624"/>
      <c r="BM12" s="624"/>
      <c r="BN12" s="625"/>
      <c r="BO12" s="626">
        <v>47.3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115071</v>
      </c>
      <c r="CS12" s="624"/>
      <c r="CT12" s="624"/>
      <c r="CU12" s="624"/>
      <c r="CV12" s="624"/>
      <c r="CW12" s="624"/>
      <c r="CX12" s="624"/>
      <c r="CY12" s="625"/>
      <c r="CZ12" s="626">
        <v>1.3</v>
      </c>
      <c r="DA12" s="626"/>
      <c r="DB12" s="626"/>
      <c r="DC12" s="626"/>
      <c r="DD12" s="632">
        <v>27728</v>
      </c>
      <c r="DE12" s="624"/>
      <c r="DF12" s="624"/>
      <c r="DG12" s="624"/>
      <c r="DH12" s="624"/>
      <c r="DI12" s="624"/>
      <c r="DJ12" s="624"/>
      <c r="DK12" s="624"/>
      <c r="DL12" s="624"/>
      <c r="DM12" s="624"/>
      <c r="DN12" s="624"/>
      <c r="DO12" s="624"/>
      <c r="DP12" s="625"/>
      <c r="DQ12" s="632">
        <v>62658</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495761</v>
      </c>
      <c r="BH13" s="624"/>
      <c r="BI13" s="624"/>
      <c r="BJ13" s="624"/>
      <c r="BK13" s="624"/>
      <c r="BL13" s="624"/>
      <c r="BM13" s="624"/>
      <c r="BN13" s="625"/>
      <c r="BO13" s="626">
        <v>47.3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880206</v>
      </c>
      <c r="CS13" s="624"/>
      <c r="CT13" s="624"/>
      <c r="CU13" s="624"/>
      <c r="CV13" s="624"/>
      <c r="CW13" s="624"/>
      <c r="CX13" s="624"/>
      <c r="CY13" s="625"/>
      <c r="CZ13" s="626">
        <v>10</v>
      </c>
      <c r="DA13" s="626"/>
      <c r="DB13" s="626"/>
      <c r="DC13" s="626"/>
      <c r="DD13" s="632">
        <v>447619</v>
      </c>
      <c r="DE13" s="624"/>
      <c r="DF13" s="624"/>
      <c r="DG13" s="624"/>
      <c r="DH13" s="624"/>
      <c r="DI13" s="624"/>
      <c r="DJ13" s="624"/>
      <c r="DK13" s="624"/>
      <c r="DL13" s="624"/>
      <c r="DM13" s="624"/>
      <c r="DN13" s="624"/>
      <c r="DO13" s="624"/>
      <c r="DP13" s="625"/>
      <c r="DQ13" s="632">
        <v>512788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452</v>
      </c>
      <c r="S14" s="624"/>
      <c r="T14" s="624"/>
      <c r="U14" s="624"/>
      <c r="V14" s="624"/>
      <c r="W14" s="624"/>
      <c r="X14" s="624"/>
      <c r="Y14" s="625"/>
      <c r="Z14" s="626">
        <v>0</v>
      </c>
      <c r="AA14" s="626"/>
      <c r="AB14" s="626"/>
      <c r="AC14" s="626"/>
      <c r="AD14" s="627">
        <v>452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50701</v>
      </c>
      <c r="BH14" s="624"/>
      <c r="BI14" s="624"/>
      <c r="BJ14" s="624"/>
      <c r="BK14" s="624"/>
      <c r="BL14" s="624"/>
      <c r="BM14" s="624"/>
      <c r="BN14" s="625"/>
      <c r="BO14" s="626">
        <v>4.8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402049</v>
      </c>
      <c r="CS14" s="624"/>
      <c r="CT14" s="624"/>
      <c r="CU14" s="624"/>
      <c r="CV14" s="624"/>
      <c r="CW14" s="624"/>
      <c r="CX14" s="624"/>
      <c r="CY14" s="625"/>
      <c r="CZ14" s="626">
        <v>4.5999999999999996</v>
      </c>
      <c r="DA14" s="626"/>
      <c r="DB14" s="626"/>
      <c r="DC14" s="626"/>
      <c r="DD14" s="632">
        <v>6093</v>
      </c>
      <c r="DE14" s="624"/>
      <c r="DF14" s="624"/>
      <c r="DG14" s="624"/>
      <c r="DH14" s="624"/>
      <c r="DI14" s="624"/>
      <c r="DJ14" s="624"/>
      <c r="DK14" s="624"/>
      <c r="DL14" s="624"/>
      <c r="DM14" s="624"/>
      <c r="DN14" s="624"/>
      <c r="DO14" s="624"/>
      <c r="DP14" s="625"/>
      <c r="DQ14" s="632">
        <v>342521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70095</v>
      </c>
      <c r="BH15" s="624"/>
      <c r="BI15" s="624"/>
      <c r="BJ15" s="624"/>
      <c r="BK15" s="624"/>
      <c r="BL15" s="624"/>
      <c r="BM15" s="624"/>
      <c r="BN15" s="625"/>
      <c r="BO15" s="626">
        <v>6.7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709323</v>
      </c>
      <c r="CS15" s="624"/>
      <c r="CT15" s="624"/>
      <c r="CU15" s="624"/>
      <c r="CV15" s="624"/>
      <c r="CW15" s="624"/>
      <c r="CX15" s="624"/>
      <c r="CY15" s="625"/>
      <c r="CZ15" s="626">
        <v>8</v>
      </c>
      <c r="DA15" s="626"/>
      <c r="DB15" s="626"/>
      <c r="DC15" s="626"/>
      <c r="DD15" s="632">
        <v>164850</v>
      </c>
      <c r="DE15" s="624"/>
      <c r="DF15" s="624"/>
      <c r="DG15" s="624"/>
      <c r="DH15" s="624"/>
      <c r="DI15" s="624"/>
      <c r="DJ15" s="624"/>
      <c r="DK15" s="624"/>
      <c r="DL15" s="624"/>
      <c r="DM15" s="624"/>
      <c r="DN15" s="624"/>
      <c r="DO15" s="624"/>
      <c r="DP15" s="625"/>
      <c r="DQ15" s="632">
        <v>482264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7522</v>
      </c>
      <c r="S16" s="624"/>
      <c r="T16" s="624"/>
      <c r="U16" s="624"/>
      <c r="V16" s="624"/>
      <c r="W16" s="624"/>
      <c r="X16" s="624"/>
      <c r="Y16" s="625"/>
      <c r="Z16" s="626">
        <v>0.1</v>
      </c>
      <c r="AA16" s="626"/>
      <c r="AB16" s="626"/>
      <c r="AC16" s="626"/>
      <c r="AD16" s="627">
        <v>7522</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13060</v>
      </c>
      <c r="S17" s="624"/>
      <c r="T17" s="624"/>
      <c r="U17" s="624"/>
      <c r="V17" s="624"/>
      <c r="W17" s="624"/>
      <c r="X17" s="624"/>
      <c r="Y17" s="625"/>
      <c r="Z17" s="626">
        <v>0.1</v>
      </c>
      <c r="AA17" s="626"/>
      <c r="AB17" s="626"/>
      <c r="AC17" s="626"/>
      <c r="AD17" s="627">
        <v>13060</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943427</v>
      </c>
      <c r="CS17" s="624"/>
      <c r="CT17" s="624"/>
      <c r="CU17" s="624"/>
      <c r="CV17" s="624"/>
      <c r="CW17" s="624"/>
      <c r="CX17" s="624"/>
      <c r="CY17" s="625"/>
      <c r="CZ17" s="626">
        <v>10.7</v>
      </c>
      <c r="DA17" s="626"/>
      <c r="DB17" s="626"/>
      <c r="DC17" s="626"/>
      <c r="DD17" s="632" t="s">
        <v>122</v>
      </c>
      <c r="DE17" s="624"/>
      <c r="DF17" s="624"/>
      <c r="DG17" s="624"/>
      <c r="DH17" s="624"/>
      <c r="DI17" s="624"/>
      <c r="DJ17" s="624"/>
      <c r="DK17" s="624"/>
      <c r="DL17" s="624"/>
      <c r="DM17" s="624"/>
      <c r="DN17" s="624"/>
      <c r="DO17" s="624"/>
      <c r="DP17" s="625"/>
      <c r="DQ17" s="632">
        <v>919855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7714</v>
      </c>
      <c r="S18" s="624"/>
      <c r="T18" s="624"/>
      <c r="U18" s="624"/>
      <c r="V18" s="624"/>
      <c r="W18" s="624"/>
      <c r="X18" s="624"/>
      <c r="Y18" s="625"/>
      <c r="Z18" s="626">
        <v>0.1</v>
      </c>
      <c r="AA18" s="626"/>
      <c r="AB18" s="626"/>
      <c r="AC18" s="626"/>
      <c r="AD18" s="627">
        <v>7714</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7714</v>
      </c>
      <c r="S19" s="624"/>
      <c r="T19" s="624"/>
      <c r="U19" s="624"/>
      <c r="V19" s="624"/>
      <c r="W19" s="624"/>
      <c r="X19" s="624"/>
      <c r="Y19" s="625"/>
      <c r="Z19" s="626">
        <v>0.1</v>
      </c>
      <c r="AA19" s="626"/>
      <c r="AB19" s="626"/>
      <c r="AC19" s="626"/>
      <c r="AD19" s="627">
        <v>7714</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8829206</v>
      </c>
      <c r="CS20" s="624"/>
      <c r="CT20" s="624"/>
      <c r="CU20" s="624"/>
      <c r="CV20" s="624"/>
      <c r="CW20" s="624"/>
      <c r="CX20" s="624"/>
      <c r="CY20" s="625"/>
      <c r="CZ20" s="626">
        <v>100</v>
      </c>
      <c r="DA20" s="626"/>
      <c r="DB20" s="626"/>
      <c r="DC20" s="626"/>
      <c r="DD20" s="632">
        <v>896383</v>
      </c>
      <c r="DE20" s="624"/>
      <c r="DF20" s="624"/>
      <c r="DG20" s="624"/>
      <c r="DH20" s="624"/>
      <c r="DI20" s="624"/>
      <c r="DJ20" s="624"/>
      <c r="DK20" s="624"/>
      <c r="DL20" s="624"/>
      <c r="DM20" s="624"/>
      <c r="DN20" s="624"/>
      <c r="DO20" s="624"/>
      <c r="DP20" s="625"/>
      <c r="DQ20" s="632">
        <v>5579910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3002833</v>
      </c>
      <c r="S21" s="624"/>
      <c r="T21" s="624"/>
      <c r="U21" s="624"/>
      <c r="V21" s="624"/>
      <c r="W21" s="624"/>
      <c r="X21" s="624"/>
      <c r="Y21" s="625"/>
      <c r="Z21" s="626">
        <v>32.5</v>
      </c>
      <c r="AA21" s="626"/>
      <c r="AB21" s="626"/>
      <c r="AC21" s="626"/>
      <c r="AD21" s="627">
        <v>2841621</v>
      </c>
      <c r="AE21" s="627"/>
      <c r="AF21" s="627"/>
      <c r="AG21" s="627"/>
      <c r="AH21" s="627"/>
      <c r="AI21" s="627"/>
      <c r="AJ21" s="627"/>
      <c r="AK21" s="627"/>
      <c r="AL21" s="628">
        <v>66.599999999999994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2841621</v>
      </c>
      <c r="S22" s="624"/>
      <c r="T22" s="624"/>
      <c r="U22" s="624"/>
      <c r="V22" s="624"/>
      <c r="W22" s="624"/>
      <c r="X22" s="624"/>
      <c r="Y22" s="625"/>
      <c r="Z22" s="626">
        <v>30.8</v>
      </c>
      <c r="AA22" s="626"/>
      <c r="AB22" s="626"/>
      <c r="AC22" s="626"/>
      <c r="AD22" s="627">
        <v>2841621</v>
      </c>
      <c r="AE22" s="627"/>
      <c r="AF22" s="627"/>
      <c r="AG22" s="627"/>
      <c r="AH22" s="627"/>
      <c r="AI22" s="627"/>
      <c r="AJ22" s="627"/>
      <c r="AK22" s="627"/>
      <c r="AL22" s="628">
        <v>66.599999999999994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161212</v>
      </c>
      <c r="S23" s="624"/>
      <c r="T23" s="624"/>
      <c r="U23" s="624"/>
      <c r="V23" s="624"/>
      <c r="W23" s="624"/>
      <c r="X23" s="624"/>
      <c r="Y23" s="625"/>
      <c r="Z23" s="626">
        <v>1.7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3199217</v>
      </c>
      <c r="CS24" s="613"/>
      <c r="CT24" s="613"/>
      <c r="CU24" s="613"/>
      <c r="CV24" s="613"/>
      <c r="CW24" s="613"/>
      <c r="CX24" s="613"/>
      <c r="CY24" s="614"/>
      <c r="CZ24" s="617">
        <v>36.200000000000003</v>
      </c>
      <c r="DA24" s="618"/>
      <c r="DB24" s="618"/>
      <c r="DC24" s="634"/>
      <c r="DD24" s="657">
        <v>2200454</v>
      </c>
      <c r="DE24" s="613"/>
      <c r="DF24" s="613"/>
      <c r="DG24" s="613"/>
      <c r="DH24" s="613"/>
      <c r="DI24" s="613"/>
      <c r="DJ24" s="613"/>
      <c r="DK24" s="614"/>
      <c r="DL24" s="657">
        <v>2180806</v>
      </c>
      <c r="DM24" s="613"/>
      <c r="DN24" s="613"/>
      <c r="DO24" s="613"/>
      <c r="DP24" s="613"/>
      <c r="DQ24" s="613"/>
      <c r="DR24" s="613"/>
      <c r="DS24" s="613"/>
      <c r="DT24" s="613"/>
      <c r="DU24" s="613"/>
      <c r="DV24" s="614"/>
      <c r="DW24" s="617">
        <v>50.9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4410038</v>
      </c>
      <c r="S25" s="624"/>
      <c r="T25" s="624"/>
      <c r="U25" s="624"/>
      <c r="V25" s="624"/>
      <c r="W25" s="624"/>
      <c r="X25" s="624"/>
      <c r="Y25" s="625"/>
      <c r="Z25" s="626">
        <v>47.7</v>
      </c>
      <c r="AA25" s="626"/>
      <c r="AB25" s="626"/>
      <c r="AC25" s="626"/>
      <c r="AD25" s="627">
        <v>4248826</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1015437</v>
      </c>
      <c r="CS25" s="653"/>
      <c r="CT25" s="653"/>
      <c r="CU25" s="653"/>
      <c r="CV25" s="653"/>
      <c r="CW25" s="653"/>
      <c r="CX25" s="653"/>
      <c r="CY25" s="654"/>
      <c r="CZ25" s="628">
        <v>11.5</v>
      </c>
      <c r="DA25" s="655"/>
      <c r="DB25" s="655"/>
      <c r="DC25" s="658"/>
      <c r="DD25" s="632">
        <v>931429</v>
      </c>
      <c r="DE25" s="653"/>
      <c r="DF25" s="653"/>
      <c r="DG25" s="653"/>
      <c r="DH25" s="653"/>
      <c r="DI25" s="653"/>
      <c r="DJ25" s="653"/>
      <c r="DK25" s="654"/>
      <c r="DL25" s="632">
        <v>930981</v>
      </c>
      <c r="DM25" s="653"/>
      <c r="DN25" s="653"/>
      <c r="DO25" s="653"/>
      <c r="DP25" s="653"/>
      <c r="DQ25" s="653"/>
      <c r="DR25" s="653"/>
      <c r="DS25" s="653"/>
      <c r="DT25" s="653"/>
      <c r="DU25" s="653"/>
      <c r="DV25" s="654"/>
      <c r="DW25" s="628">
        <v>21.7</v>
      </c>
      <c r="DX25" s="655"/>
      <c r="DY25" s="655"/>
      <c r="DZ25" s="655"/>
      <c r="EA25" s="655"/>
      <c r="EB25" s="655"/>
      <c r="EC25" s="656"/>
    </row>
    <row r="26" spans="2:133" ht="11.25" customHeight="1" x14ac:dyDescent="0.15">
      <c r="B26" s="620" t="s">
        <v>283</v>
      </c>
      <c r="C26" s="621"/>
      <c r="D26" s="621"/>
      <c r="E26" s="621"/>
      <c r="F26" s="621"/>
      <c r="G26" s="621"/>
      <c r="H26" s="621"/>
      <c r="I26" s="621"/>
      <c r="J26" s="621"/>
      <c r="K26" s="621"/>
      <c r="L26" s="621"/>
      <c r="M26" s="621"/>
      <c r="N26" s="621"/>
      <c r="O26" s="621"/>
      <c r="P26" s="621"/>
      <c r="Q26" s="622"/>
      <c r="R26" s="623">
        <v>940</v>
      </c>
      <c r="S26" s="624"/>
      <c r="T26" s="624"/>
      <c r="U26" s="624"/>
      <c r="V26" s="624"/>
      <c r="W26" s="624"/>
      <c r="X26" s="624"/>
      <c r="Y26" s="625"/>
      <c r="Z26" s="626">
        <v>0</v>
      </c>
      <c r="AA26" s="626"/>
      <c r="AB26" s="626"/>
      <c r="AC26" s="626"/>
      <c r="AD26" s="627">
        <v>940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586266</v>
      </c>
      <c r="CS26" s="624"/>
      <c r="CT26" s="624"/>
      <c r="CU26" s="624"/>
      <c r="CV26" s="624"/>
      <c r="CW26" s="624"/>
      <c r="CX26" s="624"/>
      <c r="CY26" s="625"/>
      <c r="CZ26" s="628">
        <v>6.6</v>
      </c>
      <c r="DA26" s="655"/>
      <c r="DB26" s="655"/>
      <c r="DC26" s="658"/>
      <c r="DD26" s="632">
        <v>528717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286</v>
      </c>
      <c r="C27" s="621"/>
      <c r="D27" s="621"/>
      <c r="E27" s="621"/>
      <c r="F27" s="621"/>
      <c r="G27" s="621"/>
      <c r="H27" s="621"/>
      <c r="I27" s="621"/>
      <c r="J27" s="621"/>
      <c r="K27" s="621"/>
      <c r="L27" s="621"/>
      <c r="M27" s="621"/>
      <c r="N27" s="621"/>
      <c r="O27" s="621"/>
      <c r="P27" s="621"/>
      <c r="Q27" s="622"/>
      <c r="R27" s="623">
        <v>35018</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1048254</v>
      </c>
      <c r="BH27" s="624"/>
      <c r="BI27" s="624"/>
      <c r="BJ27" s="624"/>
      <c r="BK27" s="624"/>
      <c r="BL27" s="624"/>
      <c r="BM27" s="624"/>
      <c r="BN27" s="625"/>
      <c r="BO27" s="626">
        <v>100</v>
      </c>
      <c r="BP27" s="626"/>
      <c r="BQ27" s="626"/>
      <c r="BR27" s="626"/>
      <c r="BS27" s="627">
        <v>4377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1240353</v>
      </c>
      <c r="CS27" s="653"/>
      <c r="CT27" s="653"/>
      <c r="CU27" s="653"/>
      <c r="CV27" s="653"/>
      <c r="CW27" s="653"/>
      <c r="CX27" s="653"/>
      <c r="CY27" s="654"/>
      <c r="CZ27" s="628">
        <v>14</v>
      </c>
      <c r="DA27" s="655"/>
      <c r="DB27" s="655"/>
      <c r="DC27" s="658"/>
      <c r="DD27" s="632">
        <v>349170</v>
      </c>
      <c r="DE27" s="653"/>
      <c r="DF27" s="653"/>
      <c r="DG27" s="653"/>
      <c r="DH27" s="653"/>
      <c r="DI27" s="653"/>
      <c r="DJ27" s="653"/>
      <c r="DK27" s="654"/>
      <c r="DL27" s="632">
        <v>329970</v>
      </c>
      <c r="DM27" s="653"/>
      <c r="DN27" s="653"/>
      <c r="DO27" s="653"/>
      <c r="DP27" s="653"/>
      <c r="DQ27" s="653"/>
      <c r="DR27" s="653"/>
      <c r="DS27" s="653"/>
      <c r="DT27" s="653"/>
      <c r="DU27" s="653"/>
      <c r="DV27" s="654"/>
      <c r="DW27" s="628">
        <v>7.7</v>
      </c>
      <c r="DX27" s="655"/>
      <c r="DY27" s="655"/>
      <c r="DZ27" s="655"/>
      <c r="EA27" s="655"/>
      <c r="EB27" s="655"/>
      <c r="EC27" s="656"/>
    </row>
    <row r="28" spans="2:133" ht="11.25" customHeight="1" x14ac:dyDescent="0.15">
      <c r="B28" s="620" t="s">
        <v>289</v>
      </c>
      <c r="C28" s="621"/>
      <c r="D28" s="621"/>
      <c r="E28" s="621"/>
      <c r="F28" s="621"/>
      <c r="G28" s="621"/>
      <c r="H28" s="621"/>
      <c r="I28" s="621"/>
      <c r="J28" s="621"/>
      <c r="K28" s="621"/>
      <c r="L28" s="621"/>
      <c r="M28" s="621"/>
      <c r="N28" s="621"/>
      <c r="O28" s="621"/>
      <c r="P28" s="621"/>
      <c r="Q28" s="622"/>
      <c r="R28" s="623">
        <v>72983</v>
      </c>
      <c r="S28" s="624"/>
      <c r="T28" s="624"/>
      <c r="U28" s="624"/>
      <c r="V28" s="624"/>
      <c r="W28" s="624"/>
      <c r="X28" s="624"/>
      <c r="Y28" s="625"/>
      <c r="Z28" s="626">
        <v>0.8</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943427</v>
      </c>
      <c r="CS28" s="624"/>
      <c r="CT28" s="624"/>
      <c r="CU28" s="624"/>
      <c r="CV28" s="624"/>
      <c r="CW28" s="624"/>
      <c r="CX28" s="624"/>
      <c r="CY28" s="625"/>
      <c r="CZ28" s="628">
        <v>10.7</v>
      </c>
      <c r="DA28" s="655"/>
      <c r="DB28" s="655"/>
      <c r="DC28" s="658"/>
      <c r="DD28" s="632">
        <v>919855</v>
      </c>
      <c r="DE28" s="624"/>
      <c r="DF28" s="624"/>
      <c r="DG28" s="624"/>
      <c r="DH28" s="624"/>
      <c r="DI28" s="624"/>
      <c r="DJ28" s="624"/>
      <c r="DK28" s="625"/>
      <c r="DL28" s="632">
        <v>919855</v>
      </c>
      <c r="DM28" s="624"/>
      <c r="DN28" s="624"/>
      <c r="DO28" s="624"/>
      <c r="DP28" s="624"/>
      <c r="DQ28" s="624"/>
      <c r="DR28" s="624"/>
      <c r="DS28" s="624"/>
      <c r="DT28" s="624"/>
      <c r="DU28" s="624"/>
      <c r="DV28" s="625"/>
      <c r="DW28" s="628">
        <v>21.5</v>
      </c>
      <c r="DX28" s="655"/>
      <c r="DY28" s="655"/>
      <c r="DZ28" s="655"/>
      <c r="EA28" s="655"/>
      <c r="EB28" s="655"/>
      <c r="EC28" s="656"/>
    </row>
    <row r="29" spans="2:133" ht="11.25" customHeight="1" x14ac:dyDescent="0.15">
      <c r="B29" s="620" t="s">
        <v>291</v>
      </c>
      <c r="C29" s="621"/>
      <c r="D29" s="621"/>
      <c r="E29" s="621"/>
      <c r="F29" s="621"/>
      <c r="G29" s="621"/>
      <c r="H29" s="621"/>
      <c r="I29" s="621"/>
      <c r="J29" s="621"/>
      <c r="K29" s="621"/>
      <c r="L29" s="621"/>
      <c r="M29" s="621"/>
      <c r="N29" s="621"/>
      <c r="O29" s="621"/>
      <c r="P29" s="621"/>
      <c r="Q29" s="622"/>
      <c r="R29" s="623">
        <v>16691</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943427</v>
      </c>
      <c r="CS29" s="653"/>
      <c r="CT29" s="653"/>
      <c r="CU29" s="653"/>
      <c r="CV29" s="653"/>
      <c r="CW29" s="653"/>
      <c r="CX29" s="653"/>
      <c r="CY29" s="654"/>
      <c r="CZ29" s="628">
        <v>10.7</v>
      </c>
      <c r="DA29" s="655"/>
      <c r="DB29" s="655"/>
      <c r="DC29" s="658"/>
      <c r="DD29" s="632">
        <v>919855</v>
      </c>
      <c r="DE29" s="653"/>
      <c r="DF29" s="653"/>
      <c r="DG29" s="653"/>
      <c r="DH29" s="653"/>
      <c r="DI29" s="653"/>
      <c r="DJ29" s="653"/>
      <c r="DK29" s="654"/>
      <c r="DL29" s="632">
        <v>919855</v>
      </c>
      <c r="DM29" s="653"/>
      <c r="DN29" s="653"/>
      <c r="DO29" s="653"/>
      <c r="DP29" s="653"/>
      <c r="DQ29" s="653"/>
      <c r="DR29" s="653"/>
      <c r="DS29" s="653"/>
      <c r="DT29" s="653"/>
      <c r="DU29" s="653"/>
      <c r="DV29" s="654"/>
      <c r="DW29" s="628">
        <v>21.5</v>
      </c>
      <c r="DX29" s="655"/>
      <c r="DY29" s="655"/>
      <c r="DZ29" s="655"/>
      <c r="EA29" s="655"/>
      <c r="EB29" s="655"/>
      <c r="EC29" s="656"/>
    </row>
    <row r="30" spans="2:133" ht="11.25" customHeight="1" x14ac:dyDescent="0.15">
      <c r="B30" s="620" t="s">
        <v>293</v>
      </c>
      <c r="C30" s="621"/>
      <c r="D30" s="621"/>
      <c r="E30" s="621"/>
      <c r="F30" s="621"/>
      <c r="G30" s="621"/>
      <c r="H30" s="621"/>
      <c r="I30" s="621"/>
      <c r="J30" s="621"/>
      <c r="K30" s="621"/>
      <c r="L30" s="621"/>
      <c r="M30" s="621"/>
      <c r="N30" s="621"/>
      <c r="O30" s="621"/>
      <c r="P30" s="621"/>
      <c r="Q30" s="622"/>
      <c r="R30" s="623">
        <v>944037</v>
      </c>
      <c r="S30" s="624"/>
      <c r="T30" s="624"/>
      <c r="U30" s="624"/>
      <c r="V30" s="624"/>
      <c r="W30" s="624"/>
      <c r="X30" s="624"/>
      <c r="Y30" s="625"/>
      <c r="Z30" s="626">
        <v>10.199999999999999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923190</v>
      </c>
      <c r="CS30" s="624"/>
      <c r="CT30" s="624"/>
      <c r="CU30" s="624"/>
      <c r="CV30" s="624"/>
      <c r="CW30" s="624"/>
      <c r="CX30" s="624"/>
      <c r="CY30" s="625"/>
      <c r="CZ30" s="628">
        <v>10.5</v>
      </c>
      <c r="DA30" s="655"/>
      <c r="DB30" s="655"/>
      <c r="DC30" s="658"/>
      <c r="DD30" s="632">
        <v>899618</v>
      </c>
      <c r="DE30" s="624"/>
      <c r="DF30" s="624"/>
      <c r="DG30" s="624"/>
      <c r="DH30" s="624"/>
      <c r="DI30" s="624"/>
      <c r="DJ30" s="624"/>
      <c r="DK30" s="625"/>
      <c r="DL30" s="632">
        <v>899618</v>
      </c>
      <c r="DM30" s="624"/>
      <c r="DN30" s="624"/>
      <c r="DO30" s="624"/>
      <c r="DP30" s="624"/>
      <c r="DQ30" s="624"/>
      <c r="DR30" s="624"/>
      <c r="DS30" s="624"/>
      <c r="DT30" s="624"/>
      <c r="DU30" s="624"/>
      <c r="DV30" s="625"/>
      <c r="DW30" s="628">
        <v>21</v>
      </c>
      <c r="DX30" s="655"/>
      <c r="DY30" s="655"/>
      <c r="DZ30" s="655"/>
      <c r="EA30" s="655"/>
      <c r="EB30" s="655"/>
      <c r="EC30" s="656"/>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99.4</v>
      </c>
      <c r="BH31" s="667"/>
      <c r="BI31" s="667"/>
      <c r="BJ31" s="667"/>
      <c r="BK31" s="667"/>
      <c r="BL31" s="667"/>
      <c r="BM31" s="618">
        <v>98.3</v>
      </c>
      <c r="BN31" s="667"/>
      <c r="BO31" s="667"/>
      <c r="BP31" s="667"/>
      <c r="BQ31" s="668"/>
      <c r="BR31" s="670">
        <v>99.4</v>
      </c>
      <c r="BS31" s="667"/>
      <c r="BT31" s="667"/>
      <c r="BU31" s="667"/>
      <c r="BV31" s="667"/>
      <c r="BW31" s="667"/>
      <c r="BX31" s="618">
        <v>98.3</v>
      </c>
      <c r="BY31" s="667"/>
      <c r="BZ31" s="667"/>
      <c r="CA31" s="667"/>
      <c r="CB31" s="668"/>
      <c r="CD31" s="663"/>
      <c r="CE31" s="664"/>
      <c r="CF31" s="620" t="s">
        <v>300</v>
      </c>
      <c r="CG31" s="621"/>
      <c r="CH31" s="621"/>
      <c r="CI31" s="621"/>
      <c r="CJ31" s="621"/>
      <c r="CK31" s="621"/>
      <c r="CL31" s="621"/>
      <c r="CM31" s="621"/>
      <c r="CN31" s="621"/>
      <c r="CO31" s="621"/>
      <c r="CP31" s="621"/>
      <c r="CQ31" s="622"/>
      <c r="CR31" s="623">
        <v>20237</v>
      </c>
      <c r="CS31" s="653"/>
      <c r="CT31" s="653"/>
      <c r="CU31" s="653"/>
      <c r="CV31" s="653"/>
      <c r="CW31" s="653"/>
      <c r="CX31" s="653"/>
      <c r="CY31" s="654"/>
      <c r="CZ31" s="628">
        <v>0.2</v>
      </c>
      <c r="DA31" s="655"/>
      <c r="DB31" s="655"/>
      <c r="DC31" s="658"/>
      <c r="DD31" s="632">
        <v>20237</v>
      </c>
      <c r="DE31" s="653"/>
      <c r="DF31" s="653"/>
      <c r="DG31" s="653"/>
      <c r="DH31" s="653"/>
      <c r="DI31" s="653"/>
      <c r="DJ31" s="653"/>
      <c r="DK31" s="654"/>
      <c r="DL31" s="632">
        <v>20237</v>
      </c>
      <c r="DM31" s="653"/>
      <c r="DN31" s="653"/>
      <c r="DO31" s="653"/>
      <c r="DP31" s="653"/>
      <c r="DQ31" s="653"/>
      <c r="DR31" s="653"/>
      <c r="DS31" s="653"/>
      <c r="DT31" s="653"/>
      <c r="DU31" s="653"/>
      <c r="DV31" s="654"/>
      <c r="DW31" s="628">
        <v>0.5</v>
      </c>
      <c r="DX31" s="655"/>
      <c r="DY31" s="655"/>
      <c r="DZ31" s="655"/>
      <c r="EA31" s="655"/>
      <c r="EB31" s="655"/>
      <c r="EC31" s="656"/>
    </row>
    <row r="32" spans="2:133" ht="11.25" customHeight="1" x14ac:dyDescent="0.15">
      <c r="B32" s="620" t="s">
        <v>301</v>
      </c>
      <c r="C32" s="621"/>
      <c r="D32" s="621"/>
      <c r="E32" s="621"/>
      <c r="F32" s="621"/>
      <c r="G32" s="621"/>
      <c r="H32" s="621"/>
      <c r="I32" s="621"/>
      <c r="J32" s="621"/>
      <c r="K32" s="621"/>
      <c r="L32" s="621"/>
      <c r="M32" s="621"/>
      <c r="N32" s="621"/>
      <c r="O32" s="621"/>
      <c r="P32" s="621"/>
      <c r="Q32" s="622"/>
      <c r="R32" s="623">
        <v>622112</v>
      </c>
      <c r="S32" s="624"/>
      <c r="T32" s="624"/>
      <c r="U32" s="624"/>
      <c r="V32" s="624"/>
      <c r="W32" s="624"/>
      <c r="X32" s="624"/>
      <c r="Y32" s="625"/>
      <c r="Z32" s="626">
        <v>6.7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99.5</v>
      </c>
      <c r="BH32" s="653"/>
      <c r="BI32" s="653"/>
      <c r="BJ32" s="653"/>
      <c r="BK32" s="653"/>
      <c r="BL32" s="653"/>
      <c r="BM32" s="629">
        <v>98.8</v>
      </c>
      <c r="BN32" s="653"/>
      <c r="BO32" s="653"/>
      <c r="BP32" s="653"/>
      <c r="BQ32" s="669"/>
      <c r="BR32" s="680">
        <v>99.4</v>
      </c>
      <c r="BS32" s="653"/>
      <c r="BT32" s="653"/>
      <c r="BU32" s="653"/>
      <c r="BV32" s="653"/>
      <c r="BW32" s="653"/>
      <c r="BX32" s="629">
        <v>98.6</v>
      </c>
      <c r="BY32" s="653"/>
      <c r="BZ32" s="653"/>
      <c r="CA32" s="653"/>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15">
      <c r="B33" s="620" t="s">
        <v>305</v>
      </c>
      <c r="C33" s="621"/>
      <c r="D33" s="621"/>
      <c r="E33" s="621"/>
      <c r="F33" s="621"/>
      <c r="G33" s="621"/>
      <c r="H33" s="621"/>
      <c r="I33" s="621"/>
      <c r="J33" s="621"/>
      <c r="K33" s="621"/>
      <c r="L33" s="621"/>
      <c r="M33" s="621"/>
      <c r="N33" s="621"/>
      <c r="O33" s="621"/>
      <c r="P33" s="621"/>
      <c r="Q33" s="622"/>
      <c r="R33" s="623">
        <v>2656</v>
      </c>
      <c r="S33" s="624"/>
      <c r="T33" s="624"/>
      <c r="U33" s="624"/>
      <c r="V33" s="624"/>
      <c r="W33" s="624"/>
      <c r="X33" s="624"/>
      <c r="Y33" s="625"/>
      <c r="Z33" s="626">
        <v>0</v>
      </c>
      <c r="AA33" s="626"/>
      <c r="AB33" s="626"/>
      <c r="AC33" s="626"/>
      <c r="AD33" s="627">
        <v>2212</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99.3</v>
      </c>
      <c r="BH33" s="682"/>
      <c r="BI33" s="682"/>
      <c r="BJ33" s="682"/>
      <c r="BK33" s="682"/>
      <c r="BL33" s="682"/>
      <c r="BM33" s="683">
        <v>97.7</v>
      </c>
      <c r="BN33" s="682"/>
      <c r="BO33" s="682"/>
      <c r="BP33" s="682"/>
      <c r="BQ33" s="684"/>
      <c r="BR33" s="681">
        <v>99.4</v>
      </c>
      <c r="BS33" s="682"/>
      <c r="BT33" s="682"/>
      <c r="BU33" s="682"/>
      <c r="BV33" s="682"/>
      <c r="BW33" s="682"/>
      <c r="BX33" s="683">
        <v>97.8</v>
      </c>
      <c r="BY33" s="682"/>
      <c r="BZ33" s="682"/>
      <c r="CA33" s="682"/>
      <c r="CB33" s="684"/>
      <c r="CD33" s="620" t="s">
        <v>307</v>
      </c>
      <c r="CE33" s="621"/>
      <c r="CF33" s="621"/>
      <c r="CG33" s="621"/>
      <c r="CH33" s="621"/>
      <c r="CI33" s="621"/>
      <c r="CJ33" s="621"/>
      <c r="CK33" s="621"/>
      <c r="CL33" s="621"/>
      <c r="CM33" s="621"/>
      <c r="CN33" s="621"/>
      <c r="CO33" s="621"/>
      <c r="CP33" s="621"/>
      <c r="CQ33" s="622"/>
      <c r="CR33" s="623">
        <v>4733606</v>
      </c>
      <c r="CS33" s="653"/>
      <c r="CT33" s="653"/>
      <c r="CU33" s="653"/>
      <c r="CV33" s="653"/>
      <c r="CW33" s="653"/>
      <c r="CX33" s="653"/>
      <c r="CY33" s="654"/>
      <c r="CZ33" s="628">
        <v>53.6</v>
      </c>
      <c r="DA33" s="655"/>
      <c r="DB33" s="655"/>
      <c r="DC33" s="658"/>
      <c r="DD33" s="632">
        <v>3214329</v>
      </c>
      <c r="DE33" s="653"/>
      <c r="DF33" s="653"/>
      <c r="DG33" s="653"/>
      <c r="DH33" s="653"/>
      <c r="DI33" s="653"/>
      <c r="DJ33" s="653"/>
      <c r="DK33" s="654"/>
      <c r="DL33" s="632">
        <v>2099038</v>
      </c>
      <c r="DM33" s="653"/>
      <c r="DN33" s="653"/>
      <c r="DO33" s="653"/>
      <c r="DP33" s="653"/>
      <c r="DQ33" s="653"/>
      <c r="DR33" s="653"/>
      <c r="DS33" s="653"/>
      <c r="DT33" s="653"/>
      <c r="DU33" s="653"/>
      <c r="DV33" s="654"/>
      <c r="DW33" s="628">
        <v>49</v>
      </c>
      <c r="DX33" s="655"/>
      <c r="DY33" s="655"/>
      <c r="DZ33" s="655"/>
      <c r="EA33" s="655"/>
      <c r="EB33" s="655"/>
      <c r="EC33" s="656"/>
    </row>
    <row r="34" spans="2:133" ht="11.25" customHeight="1" x14ac:dyDescent="0.15">
      <c r="B34" s="620" t="s">
        <v>308</v>
      </c>
      <c r="C34" s="621"/>
      <c r="D34" s="621"/>
      <c r="E34" s="621"/>
      <c r="F34" s="621"/>
      <c r="G34" s="621"/>
      <c r="H34" s="621"/>
      <c r="I34" s="621"/>
      <c r="J34" s="621"/>
      <c r="K34" s="621"/>
      <c r="L34" s="621"/>
      <c r="M34" s="621"/>
      <c r="N34" s="621"/>
      <c r="O34" s="621"/>
      <c r="P34" s="621"/>
      <c r="Q34" s="622"/>
      <c r="R34" s="623">
        <v>784293</v>
      </c>
      <c r="S34" s="624"/>
      <c r="T34" s="624"/>
      <c r="U34" s="624"/>
      <c r="V34" s="624"/>
      <c r="W34" s="624"/>
      <c r="X34" s="624"/>
      <c r="Y34" s="625"/>
      <c r="Z34" s="626">
        <v>8.5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1468075</v>
      </c>
      <c r="CS34" s="624"/>
      <c r="CT34" s="624"/>
      <c r="CU34" s="624"/>
      <c r="CV34" s="624"/>
      <c r="CW34" s="624"/>
      <c r="CX34" s="624"/>
      <c r="CY34" s="625"/>
      <c r="CZ34" s="628">
        <v>16.600000000000001</v>
      </c>
      <c r="DA34" s="655"/>
      <c r="DB34" s="655"/>
      <c r="DC34" s="658"/>
      <c r="DD34" s="632">
        <v>1257198</v>
      </c>
      <c r="DE34" s="624"/>
      <c r="DF34" s="624"/>
      <c r="DG34" s="624"/>
      <c r="DH34" s="624"/>
      <c r="DI34" s="624"/>
      <c r="DJ34" s="624"/>
      <c r="DK34" s="625"/>
      <c r="DL34" s="632">
        <v>550986</v>
      </c>
      <c r="DM34" s="624"/>
      <c r="DN34" s="624"/>
      <c r="DO34" s="624"/>
      <c r="DP34" s="624"/>
      <c r="DQ34" s="624"/>
      <c r="DR34" s="624"/>
      <c r="DS34" s="624"/>
      <c r="DT34" s="624"/>
      <c r="DU34" s="624"/>
      <c r="DV34" s="625"/>
      <c r="DW34" s="628">
        <v>12.9</v>
      </c>
      <c r="DX34" s="655"/>
      <c r="DY34" s="655"/>
      <c r="DZ34" s="655"/>
      <c r="EA34" s="655"/>
      <c r="EB34" s="655"/>
      <c r="EC34" s="656"/>
    </row>
    <row r="35" spans="2:133" ht="11.25" customHeight="1" x14ac:dyDescent="0.15">
      <c r="B35" s="620" t="s">
        <v>310</v>
      </c>
      <c r="C35" s="621"/>
      <c r="D35" s="621"/>
      <c r="E35" s="621"/>
      <c r="F35" s="621"/>
      <c r="G35" s="621"/>
      <c r="H35" s="621"/>
      <c r="I35" s="621"/>
      <c r="J35" s="621"/>
      <c r="K35" s="621"/>
      <c r="L35" s="621"/>
      <c r="M35" s="621"/>
      <c r="N35" s="621"/>
      <c r="O35" s="621"/>
      <c r="P35" s="621"/>
      <c r="Q35" s="622"/>
      <c r="R35" s="623">
        <v>1083951</v>
      </c>
      <c r="S35" s="624"/>
      <c r="T35" s="624"/>
      <c r="U35" s="624"/>
      <c r="V35" s="624"/>
      <c r="W35" s="624"/>
      <c r="X35" s="624"/>
      <c r="Y35" s="625"/>
      <c r="Z35" s="626">
        <v>11.7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59777</v>
      </c>
      <c r="CS35" s="653"/>
      <c r="CT35" s="653"/>
      <c r="CU35" s="653"/>
      <c r="CV35" s="653"/>
      <c r="CW35" s="653"/>
      <c r="CX35" s="653"/>
      <c r="CY35" s="654"/>
      <c r="CZ35" s="628">
        <v>0.7</v>
      </c>
      <c r="DA35" s="655"/>
      <c r="DB35" s="655"/>
      <c r="DC35" s="658"/>
      <c r="DD35" s="632">
        <v>55224</v>
      </c>
      <c r="DE35" s="653"/>
      <c r="DF35" s="653"/>
      <c r="DG35" s="653"/>
      <c r="DH35" s="653"/>
      <c r="DI35" s="653"/>
      <c r="DJ35" s="653"/>
      <c r="DK35" s="654"/>
      <c r="DL35" s="632">
        <v>17402</v>
      </c>
      <c r="DM35" s="653"/>
      <c r="DN35" s="653"/>
      <c r="DO35" s="653"/>
      <c r="DP35" s="653"/>
      <c r="DQ35" s="653"/>
      <c r="DR35" s="653"/>
      <c r="DS35" s="653"/>
      <c r="DT35" s="653"/>
      <c r="DU35" s="653"/>
      <c r="DV35" s="654"/>
      <c r="DW35" s="628">
        <v>0.4</v>
      </c>
      <c r="DX35" s="655"/>
      <c r="DY35" s="655"/>
      <c r="DZ35" s="655"/>
      <c r="EA35" s="655"/>
      <c r="EB35" s="655"/>
      <c r="EC35" s="656"/>
    </row>
    <row r="36" spans="2:133" ht="11.25" customHeight="1" x14ac:dyDescent="0.15">
      <c r="B36" s="620" t="s">
        <v>314</v>
      </c>
      <c r="C36" s="621"/>
      <c r="D36" s="621"/>
      <c r="E36" s="621"/>
      <c r="F36" s="621"/>
      <c r="G36" s="621"/>
      <c r="H36" s="621"/>
      <c r="I36" s="621"/>
      <c r="J36" s="621"/>
      <c r="K36" s="621"/>
      <c r="L36" s="621"/>
      <c r="M36" s="621"/>
      <c r="N36" s="621"/>
      <c r="O36" s="621"/>
      <c r="P36" s="621"/>
      <c r="Q36" s="622"/>
      <c r="R36" s="623">
        <v>518748</v>
      </c>
      <c r="S36" s="624"/>
      <c r="T36" s="624"/>
      <c r="U36" s="624"/>
      <c r="V36" s="624"/>
      <c r="W36" s="624"/>
      <c r="X36" s="624"/>
      <c r="Y36" s="625"/>
      <c r="Z36" s="626">
        <v>5.6</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999068</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356896</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1467254</v>
      </c>
      <c r="CS36" s="624"/>
      <c r="CT36" s="624"/>
      <c r="CU36" s="624"/>
      <c r="CV36" s="624"/>
      <c r="CW36" s="624"/>
      <c r="CX36" s="624"/>
      <c r="CY36" s="625"/>
      <c r="CZ36" s="628">
        <v>16.600000000000001</v>
      </c>
      <c r="DA36" s="655"/>
      <c r="DB36" s="655"/>
      <c r="DC36" s="658"/>
      <c r="DD36" s="632">
        <v>1102428</v>
      </c>
      <c r="DE36" s="624"/>
      <c r="DF36" s="624"/>
      <c r="DG36" s="624"/>
      <c r="DH36" s="624"/>
      <c r="DI36" s="624"/>
      <c r="DJ36" s="624"/>
      <c r="DK36" s="625"/>
      <c r="DL36" s="632">
        <v>995227</v>
      </c>
      <c r="DM36" s="624"/>
      <c r="DN36" s="624"/>
      <c r="DO36" s="624"/>
      <c r="DP36" s="624"/>
      <c r="DQ36" s="624"/>
      <c r="DR36" s="624"/>
      <c r="DS36" s="624"/>
      <c r="DT36" s="624"/>
      <c r="DU36" s="624"/>
      <c r="DV36" s="625"/>
      <c r="DW36" s="628">
        <v>23.2</v>
      </c>
      <c r="DX36" s="655"/>
      <c r="DY36" s="655"/>
      <c r="DZ36" s="655"/>
      <c r="EA36" s="655"/>
      <c r="EB36" s="655"/>
      <c r="EC36" s="656"/>
    </row>
    <row r="37" spans="2:133" ht="11.25" customHeight="1" x14ac:dyDescent="0.15">
      <c r="B37" s="620" t="s">
        <v>318</v>
      </c>
      <c r="C37" s="621"/>
      <c r="D37" s="621"/>
      <c r="E37" s="621"/>
      <c r="F37" s="621"/>
      <c r="G37" s="621"/>
      <c r="H37" s="621"/>
      <c r="I37" s="621"/>
      <c r="J37" s="621"/>
      <c r="K37" s="621"/>
      <c r="L37" s="621"/>
      <c r="M37" s="621"/>
      <c r="N37" s="621"/>
      <c r="O37" s="621"/>
      <c r="P37" s="621"/>
      <c r="Q37" s="622"/>
      <c r="R37" s="623">
        <v>38853</v>
      </c>
      <c r="S37" s="624"/>
      <c r="T37" s="624"/>
      <c r="U37" s="624"/>
      <c r="V37" s="624"/>
      <c r="W37" s="624"/>
      <c r="X37" s="624"/>
      <c r="Y37" s="625"/>
      <c r="Z37" s="626">
        <v>0.4</v>
      </c>
      <c r="AA37" s="626"/>
      <c r="AB37" s="626"/>
      <c r="AC37" s="626"/>
      <c r="AD37" s="627">
        <v>11597</v>
      </c>
      <c r="AE37" s="627"/>
      <c r="AF37" s="627"/>
      <c r="AG37" s="627"/>
      <c r="AH37" s="627"/>
      <c r="AI37" s="627"/>
      <c r="AJ37" s="627"/>
      <c r="AK37" s="627"/>
      <c r="AL37" s="628">
        <v>0.3</v>
      </c>
      <c r="AM37" s="629"/>
      <c r="AN37" s="629"/>
      <c r="AO37" s="630"/>
      <c r="AQ37" s="689" t="s">
        <v>319</v>
      </c>
      <c r="AR37" s="690"/>
      <c r="AS37" s="690"/>
      <c r="AT37" s="690"/>
      <c r="AU37" s="690"/>
      <c r="AV37" s="690"/>
      <c r="AW37" s="690"/>
      <c r="AX37" s="690"/>
      <c r="AY37" s="691"/>
      <c r="AZ37" s="623">
        <v>330123</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351897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565965</v>
      </c>
      <c r="CS37" s="653"/>
      <c r="CT37" s="653"/>
      <c r="CU37" s="653"/>
      <c r="CV37" s="653"/>
      <c r="CW37" s="653"/>
      <c r="CX37" s="653"/>
      <c r="CY37" s="654"/>
      <c r="CZ37" s="628">
        <v>6.4</v>
      </c>
      <c r="DA37" s="655"/>
      <c r="DB37" s="655"/>
      <c r="DC37" s="658"/>
      <c r="DD37" s="632">
        <v>510597</v>
      </c>
      <c r="DE37" s="653"/>
      <c r="DF37" s="653"/>
      <c r="DG37" s="653"/>
      <c r="DH37" s="653"/>
      <c r="DI37" s="653"/>
      <c r="DJ37" s="653"/>
      <c r="DK37" s="654"/>
      <c r="DL37" s="632">
        <v>510597</v>
      </c>
      <c r="DM37" s="653"/>
      <c r="DN37" s="653"/>
      <c r="DO37" s="653"/>
      <c r="DP37" s="653"/>
      <c r="DQ37" s="653"/>
      <c r="DR37" s="653"/>
      <c r="DS37" s="653"/>
      <c r="DT37" s="653"/>
      <c r="DU37" s="653"/>
      <c r="DV37" s="654"/>
      <c r="DW37" s="628">
        <v>11.9</v>
      </c>
      <c r="DX37" s="655"/>
      <c r="DY37" s="655"/>
      <c r="DZ37" s="655"/>
      <c r="EA37" s="655"/>
      <c r="EB37" s="655"/>
      <c r="EC37" s="656"/>
    </row>
    <row r="38" spans="2:133" ht="11.25" customHeight="1" x14ac:dyDescent="0.15">
      <c r="B38" s="620" t="s">
        <v>322</v>
      </c>
      <c r="C38" s="621"/>
      <c r="D38" s="621"/>
      <c r="E38" s="621"/>
      <c r="F38" s="621"/>
      <c r="G38" s="621"/>
      <c r="H38" s="621"/>
      <c r="I38" s="621"/>
      <c r="J38" s="621"/>
      <c r="K38" s="621"/>
      <c r="L38" s="621"/>
      <c r="M38" s="621"/>
      <c r="N38" s="621"/>
      <c r="O38" s="621"/>
      <c r="P38" s="621"/>
      <c r="Q38" s="622"/>
      <c r="R38" s="623">
        <v>708844</v>
      </c>
      <c r="S38" s="624"/>
      <c r="T38" s="624"/>
      <c r="U38" s="624"/>
      <c r="V38" s="624"/>
      <c r="W38" s="624"/>
      <c r="X38" s="624"/>
      <c r="Y38" s="625"/>
      <c r="Z38" s="626">
        <v>7.7</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t="s">
        <v>122</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1886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668945</v>
      </c>
      <c r="CS38" s="624"/>
      <c r="CT38" s="624"/>
      <c r="CU38" s="624"/>
      <c r="CV38" s="624"/>
      <c r="CW38" s="624"/>
      <c r="CX38" s="624"/>
      <c r="CY38" s="625"/>
      <c r="CZ38" s="628">
        <v>7.6</v>
      </c>
      <c r="DA38" s="655"/>
      <c r="DB38" s="655"/>
      <c r="DC38" s="658"/>
      <c r="DD38" s="632">
        <v>535063</v>
      </c>
      <c r="DE38" s="624"/>
      <c r="DF38" s="624"/>
      <c r="DG38" s="624"/>
      <c r="DH38" s="624"/>
      <c r="DI38" s="624"/>
      <c r="DJ38" s="624"/>
      <c r="DK38" s="625"/>
      <c r="DL38" s="632">
        <v>535063</v>
      </c>
      <c r="DM38" s="624"/>
      <c r="DN38" s="624"/>
      <c r="DO38" s="624"/>
      <c r="DP38" s="624"/>
      <c r="DQ38" s="624"/>
      <c r="DR38" s="624"/>
      <c r="DS38" s="624"/>
      <c r="DT38" s="624"/>
      <c r="DU38" s="624"/>
      <c r="DV38" s="625"/>
      <c r="DW38" s="628">
        <v>12.5</v>
      </c>
      <c r="DX38" s="655"/>
      <c r="DY38" s="655"/>
      <c r="DZ38" s="655"/>
      <c r="EA38" s="655"/>
      <c r="EB38" s="655"/>
      <c r="EC38" s="656"/>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t="s">
        <v>122</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3322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1069195</v>
      </c>
      <c r="CS39" s="653"/>
      <c r="CT39" s="653"/>
      <c r="CU39" s="653"/>
      <c r="CV39" s="653"/>
      <c r="CW39" s="653"/>
      <c r="CX39" s="653"/>
      <c r="CY39" s="654"/>
      <c r="CZ39" s="628">
        <v>12.1</v>
      </c>
      <c r="DA39" s="655"/>
      <c r="DB39" s="655"/>
      <c r="DC39" s="658"/>
      <c r="DD39" s="632">
        <v>264056</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330</v>
      </c>
      <c r="C40" s="621"/>
      <c r="D40" s="621"/>
      <c r="E40" s="621"/>
      <c r="F40" s="621"/>
      <c r="G40" s="621"/>
      <c r="H40" s="621"/>
      <c r="I40" s="621"/>
      <c r="J40" s="621"/>
      <c r="K40" s="621"/>
      <c r="L40" s="621"/>
      <c r="M40" s="621"/>
      <c r="N40" s="621"/>
      <c r="O40" s="621"/>
      <c r="P40" s="621"/>
      <c r="Q40" s="622"/>
      <c r="R40" s="623">
        <v>19344</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111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360</v>
      </c>
      <c r="CS40" s="624"/>
      <c r="CT40" s="624"/>
      <c r="CU40" s="624"/>
      <c r="CV40" s="624"/>
      <c r="CW40" s="624"/>
      <c r="CX40" s="624"/>
      <c r="CY40" s="625"/>
      <c r="CZ40" s="628">
        <v>0</v>
      </c>
      <c r="DA40" s="655"/>
      <c r="DB40" s="655"/>
      <c r="DC40" s="658"/>
      <c r="DD40" s="632">
        <v>360</v>
      </c>
      <c r="DE40" s="624"/>
      <c r="DF40" s="624"/>
      <c r="DG40" s="624"/>
      <c r="DH40" s="624"/>
      <c r="DI40" s="624"/>
      <c r="DJ40" s="624"/>
      <c r="DK40" s="625"/>
      <c r="DL40" s="632">
        <v>360</v>
      </c>
      <c r="DM40" s="624"/>
      <c r="DN40" s="624"/>
      <c r="DO40" s="624"/>
      <c r="DP40" s="624"/>
      <c r="DQ40" s="624"/>
      <c r="DR40" s="624"/>
      <c r="DS40" s="624"/>
      <c r="DT40" s="624"/>
      <c r="DU40" s="624"/>
      <c r="DV40" s="625"/>
      <c r="DW40" s="628">
        <v>0</v>
      </c>
      <c r="DX40" s="655"/>
      <c r="DY40" s="655"/>
      <c r="DZ40" s="655"/>
      <c r="EA40" s="655"/>
      <c r="EB40" s="655"/>
      <c r="EC40" s="656"/>
    </row>
    <row r="41" spans="2:133" ht="11.25" customHeight="1" x14ac:dyDescent="0.15">
      <c r="B41" s="644" t="s">
        <v>335</v>
      </c>
      <c r="C41" s="645"/>
      <c r="D41" s="645"/>
      <c r="E41" s="645"/>
      <c r="F41" s="645"/>
      <c r="G41" s="645"/>
      <c r="H41" s="645"/>
      <c r="I41" s="645"/>
      <c r="J41" s="645"/>
      <c r="K41" s="645"/>
      <c r="L41" s="645"/>
      <c r="M41" s="645"/>
      <c r="N41" s="645"/>
      <c r="O41" s="645"/>
      <c r="P41" s="645"/>
      <c r="Q41" s="646"/>
      <c r="R41" s="698">
        <v>9239164</v>
      </c>
      <c r="S41" s="699"/>
      <c r="T41" s="699"/>
      <c r="U41" s="699"/>
      <c r="V41" s="699"/>
      <c r="W41" s="699"/>
      <c r="X41" s="699"/>
      <c r="Y41" s="700"/>
      <c r="Z41" s="701">
        <v>100</v>
      </c>
      <c r="AA41" s="701"/>
      <c r="AB41" s="701"/>
      <c r="AC41" s="701"/>
      <c r="AD41" s="702">
        <v>4263575</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126869</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542076</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409</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896383</v>
      </c>
      <c r="CS42" s="653"/>
      <c r="CT42" s="653"/>
      <c r="CU42" s="653"/>
      <c r="CV42" s="653"/>
      <c r="CW42" s="653"/>
      <c r="CX42" s="653"/>
      <c r="CY42" s="654"/>
      <c r="CZ42" s="628">
        <v>10.199999999999999</v>
      </c>
      <c r="DA42" s="655"/>
      <c r="DB42" s="655"/>
      <c r="DC42" s="658"/>
      <c r="DD42" s="632">
        <v>165127</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51534</v>
      </c>
      <c r="CS43" s="653"/>
      <c r="CT43" s="653"/>
      <c r="CU43" s="653"/>
      <c r="CV43" s="653"/>
      <c r="CW43" s="653"/>
      <c r="CX43" s="653"/>
      <c r="CY43" s="654"/>
      <c r="CZ43" s="628">
        <v>0.6</v>
      </c>
      <c r="DA43" s="655"/>
      <c r="DB43" s="655"/>
      <c r="DC43" s="658"/>
      <c r="DD43" s="632">
        <v>51534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896383</v>
      </c>
      <c r="CS44" s="624"/>
      <c r="CT44" s="624"/>
      <c r="CU44" s="624"/>
      <c r="CV44" s="624"/>
      <c r="CW44" s="624"/>
      <c r="CX44" s="624"/>
      <c r="CY44" s="625"/>
      <c r="CZ44" s="628">
        <v>10.199999999999999</v>
      </c>
      <c r="DA44" s="629"/>
      <c r="DB44" s="629"/>
      <c r="DC44" s="635"/>
      <c r="DD44" s="632">
        <v>165127</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299332</v>
      </c>
      <c r="CS45" s="653"/>
      <c r="CT45" s="653"/>
      <c r="CU45" s="653"/>
      <c r="CV45" s="653"/>
      <c r="CW45" s="653"/>
      <c r="CX45" s="653"/>
      <c r="CY45" s="654"/>
      <c r="CZ45" s="628">
        <v>3.4</v>
      </c>
      <c r="DA45" s="655"/>
      <c r="DB45" s="655"/>
      <c r="DC45" s="658"/>
      <c r="DD45" s="632">
        <v>24671</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385923</v>
      </c>
      <c r="CS46" s="624"/>
      <c r="CT46" s="624"/>
      <c r="CU46" s="624"/>
      <c r="CV46" s="624"/>
      <c r="CW46" s="624"/>
      <c r="CX46" s="624"/>
      <c r="CY46" s="625"/>
      <c r="CZ46" s="628">
        <v>4.4000000000000004</v>
      </c>
      <c r="DA46" s="629"/>
      <c r="DB46" s="629"/>
      <c r="DC46" s="635"/>
      <c r="DD46" s="632">
        <v>129750</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122</v>
      </c>
      <c r="CS47" s="653"/>
      <c r="CT47" s="653"/>
      <c r="CU47" s="653"/>
      <c r="CV47" s="653"/>
      <c r="CW47" s="653"/>
      <c r="CX47" s="653"/>
      <c r="CY47" s="654"/>
      <c r="CZ47" s="628" t="s">
        <v>122</v>
      </c>
      <c r="DA47" s="655"/>
      <c r="DB47" s="655"/>
      <c r="DC47" s="658"/>
      <c r="DD47" s="632" t="s">
        <v>122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8829206</v>
      </c>
      <c r="CS49" s="682"/>
      <c r="CT49" s="682"/>
      <c r="CU49" s="682"/>
      <c r="CV49" s="682"/>
      <c r="CW49" s="682"/>
      <c r="CX49" s="682"/>
      <c r="CY49" s="711"/>
      <c r="CZ49" s="703">
        <v>100</v>
      </c>
      <c r="DA49" s="712"/>
      <c r="DB49" s="712"/>
      <c r="DC49" s="713"/>
      <c r="DD49" s="714">
        <v>5579910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3nCUR4z7LYkrDJ3tOfCb3Nq+rejQpcb9dpZX6s7tz7En1TplUd4PScTa1VEEvypXmXGTZn3ilh+JdxNYXZJRA==" saltValue="SlNcSt5AGM0ACssvKF4vQ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c r="R7" s="753"/>
      <c r="S7" s="753"/>
      <c r="T7" s="753"/>
      <c r="U7" s="753"/>
      <c r="V7" s="753"/>
      <c r="W7" s="753"/>
      <c r="X7" s="753"/>
      <c r="Y7" s="753"/>
      <c r="Z7" s="753"/>
      <c r="AA7" s="753"/>
      <c r="AB7" s="753"/>
      <c r="AC7" s="753"/>
      <c r="AD7" s="753"/>
      <c r="AE7" s="754"/>
      <c r="AF7" s="755">
        <v>384</v>
      </c>
      <c r="AG7" s="756"/>
      <c r="AH7" s="756"/>
      <c r="AI7" s="756"/>
      <c r="AJ7" s="757"/>
      <c r="AK7" s="758"/>
      <c r="AL7" s="759"/>
      <c r="AM7" s="759"/>
      <c r="AN7" s="759"/>
      <c r="AO7" s="759"/>
      <c r="AP7" s="759"/>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384</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c r="R28" s="823"/>
      <c r="S28" s="823"/>
      <c r="T28" s="823"/>
      <c r="U28" s="823"/>
      <c r="V28" s="823"/>
      <c r="W28" s="823"/>
      <c r="X28" s="823"/>
      <c r="Y28" s="823"/>
      <c r="Z28" s="823"/>
      <c r="AA28" s="823"/>
      <c r="AB28" s="823"/>
      <c r="AC28" s="823"/>
      <c r="AD28" s="823"/>
      <c r="AE28" s="824"/>
      <c r="AF28" s="825">
        <v>357</v>
      </c>
      <c r="AG28" s="823"/>
      <c r="AH28" s="823"/>
      <c r="AI28" s="823"/>
      <c r="AJ28" s="826"/>
      <c r="AK28" s="827"/>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c r="R29" s="784"/>
      <c r="S29" s="784"/>
      <c r="T29" s="784"/>
      <c r="U29" s="784"/>
      <c r="V29" s="784"/>
      <c r="W29" s="784"/>
      <c r="X29" s="784"/>
      <c r="Y29" s="784"/>
      <c r="Z29" s="784"/>
      <c r="AA29" s="784"/>
      <c r="AB29" s="784"/>
      <c r="AC29" s="784"/>
      <c r="AD29" s="784"/>
      <c r="AE29" s="785"/>
      <c r="AF29" s="786">
        <v>337</v>
      </c>
      <c r="AG29" s="787"/>
      <c r="AH29" s="787"/>
      <c r="AI29" s="787"/>
      <c r="AJ29" s="788"/>
      <c r="AK29" s="834"/>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c r="R30" s="784"/>
      <c r="S30" s="784"/>
      <c r="T30" s="784"/>
      <c r="U30" s="784"/>
      <c r="V30" s="784"/>
      <c r="W30" s="784"/>
      <c r="X30" s="784"/>
      <c r="Y30" s="784"/>
      <c r="Z30" s="784"/>
      <c r="AA30" s="784"/>
      <c r="AB30" s="784"/>
      <c r="AC30" s="784"/>
      <c r="AD30" s="784"/>
      <c r="AE30" s="785"/>
      <c r="AF30" s="786">
        <v>5</v>
      </c>
      <c r="AG30" s="787"/>
      <c r="AH30" s="787"/>
      <c r="AI30" s="787"/>
      <c r="AJ30" s="788"/>
      <c r="AK30" s="834"/>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v>104</v>
      </c>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802</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551</v>
      </c>
      <c r="C68" s="870"/>
      <c r="D68" s="870"/>
      <c r="E68" s="870"/>
      <c r="F68" s="870"/>
      <c r="G68" s="870"/>
      <c r="H68" s="870"/>
      <c r="I68" s="870"/>
      <c r="J68" s="870"/>
      <c r="K68" s="870"/>
      <c r="L68" s="870"/>
      <c r="M68" s="870"/>
      <c r="N68" s="870"/>
      <c r="O68" s="870"/>
      <c r="P68" s="871"/>
      <c r="Q68" s="872">
        <v>5250</v>
      </c>
      <c r="R68" s="866"/>
      <c r="S68" s="866"/>
      <c r="T68" s="866"/>
      <c r="U68" s="866"/>
      <c r="V68" s="866">
        <v>5104</v>
      </c>
      <c r="W68" s="866"/>
      <c r="X68" s="866"/>
      <c r="Y68" s="866"/>
      <c r="Z68" s="866"/>
      <c r="AA68" s="866">
        <v>146</v>
      </c>
      <c r="AB68" s="866"/>
      <c r="AC68" s="866"/>
      <c r="AD68" s="866"/>
      <c r="AE68" s="866"/>
      <c r="AF68" s="866">
        <v>146</v>
      </c>
      <c r="AG68" s="866"/>
      <c r="AH68" s="866"/>
      <c r="AI68" s="866"/>
      <c r="AJ68" s="866"/>
      <c r="AK68" s="866">
        <v>2418</v>
      </c>
      <c r="AL68" s="866"/>
      <c r="AM68" s="866"/>
      <c r="AN68" s="866"/>
      <c r="AO68" s="866"/>
      <c r="AP68" s="866">
        <v>0</v>
      </c>
      <c r="AQ68" s="866"/>
      <c r="AR68" s="866"/>
      <c r="AS68" s="866"/>
      <c r="AT68" s="866"/>
      <c r="AU68" s="866"/>
      <c r="AV68" s="866"/>
      <c r="AW68" s="866"/>
      <c r="AX68" s="866"/>
      <c r="AY68" s="866"/>
      <c r="AZ68" s="867" t="s">
        <v>558</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552</v>
      </c>
      <c r="C69" s="874"/>
      <c r="D69" s="874"/>
      <c r="E69" s="874"/>
      <c r="F69" s="874"/>
      <c r="G69" s="874"/>
      <c r="H69" s="874"/>
      <c r="I69" s="874"/>
      <c r="J69" s="874"/>
      <c r="K69" s="874"/>
      <c r="L69" s="874"/>
      <c r="M69" s="874"/>
      <c r="N69" s="874"/>
      <c r="O69" s="874"/>
      <c r="P69" s="875"/>
      <c r="Q69" s="876">
        <v>104</v>
      </c>
      <c r="R69" s="830"/>
      <c r="S69" s="830"/>
      <c r="T69" s="830"/>
      <c r="U69" s="830"/>
      <c r="V69" s="830">
        <v>99</v>
      </c>
      <c r="W69" s="830"/>
      <c r="X69" s="830"/>
      <c r="Y69" s="830"/>
      <c r="Z69" s="830"/>
      <c r="AA69" s="830">
        <v>6</v>
      </c>
      <c r="AB69" s="830"/>
      <c r="AC69" s="830"/>
      <c r="AD69" s="830"/>
      <c r="AE69" s="830"/>
      <c r="AF69" s="830">
        <v>6</v>
      </c>
      <c r="AG69" s="830"/>
      <c r="AH69" s="830"/>
      <c r="AI69" s="830"/>
      <c r="AJ69" s="830"/>
      <c r="AK69" s="830" t="s">
        <v>549</v>
      </c>
      <c r="AL69" s="830"/>
      <c r="AM69" s="830"/>
      <c r="AN69" s="830"/>
      <c r="AO69" s="830"/>
      <c r="AP69" s="830">
        <v>28</v>
      </c>
      <c r="AQ69" s="830"/>
      <c r="AR69" s="830"/>
      <c r="AS69" s="830"/>
      <c r="AT69" s="830"/>
      <c r="AU69" s="830"/>
      <c r="AV69" s="830"/>
      <c r="AW69" s="830"/>
      <c r="AX69" s="830"/>
      <c r="AY69" s="830"/>
      <c r="AZ69" s="1218"/>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1217" t="s">
        <v>553</v>
      </c>
      <c r="C70" s="874"/>
      <c r="D70" s="874"/>
      <c r="E70" s="874"/>
      <c r="F70" s="874"/>
      <c r="G70" s="874"/>
      <c r="H70" s="874"/>
      <c r="I70" s="874"/>
      <c r="J70" s="874"/>
      <c r="K70" s="874"/>
      <c r="L70" s="874"/>
      <c r="M70" s="874"/>
      <c r="N70" s="874"/>
      <c r="O70" s="874"/>
      <c r="P70" s="875"/>
      <c r="Q70" s="876">
        <v>2868</v>
      </c>
      <c r="R70" s="830"/>
      <c r="S70" s="830"/>
      <c r="T70" s="830"/>
      <c r="U70" s="830"/>
      <c r="V70" s="830">
        <v>2518</v>
      </c>
      <c r="W70" s="830"/>
      <c r="X70" s="830"/>
      <c r="Y70" s="830"/>
      <c r="Z70" s="830"/>
      <c r="AA70" s="830">
        <v>351</v>
      </c>
      <c r="AB70" s="830"/>
      <c r="AC70" s="830"/>
      <c r="AD70" s="830"/>
      <c r="AE70" s="830"/>
      <c r="AF70" s="830">
        <v>64</v>
      </c>
      <c r="AG70" s="830"/>
      <c r="AH70" s="830"/>
      <c r="AI70" s="830"/>
      <c r="AJ70" s="830"/>
      <c r="AK70" s="830">
        <v>0</v>
      </c>
      <c r="AL70" s="830"/>
      <c r="AM70" s="830"/>
      <c r="AN70" s="830"/>
      <c r="AO70" s="830"/>
      <c r="AP70" s="830">
        <v>766</v>
      </c>
      <c r="AQ70" s="830"/>
      <c r="AR70" s="830"/>
      <c r="AS70" s="830"/>
      <c r="AT70" s="830"/>
      <c r="AU70" s="830"/>
      <c r="AV70" s="830"/>
      <c r="AW70" s="830"/>
      <c r="AX70" s="830"/>
      <c r="AY70" s="830"/>
      <c r="AZ70" s="832" t="s">
        <v>559</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554</v>
      </c>
      <c r="C71" s="874"/>
      <c r="D71" s="874"/>
      <c r="E71" s="874"/>
      <c r="F71" s="874"/>
      <c r="G71" s="874"/>
      <c r="H71" s="874"/>
      <c r="I71" s="874"/>
      <c r="J71" s="874"/>
      <c r="K71" s="874"/>
      <c r="L71" s="874"/>
      <c r="M71" s="874"/>
      <c r="N71" s="874"/>
      <c r="O71" s="874"/>
      <c r="P71" s="875"/>
      <c r="Q71" s="876">
        <v>421</v>
      </c>
      <c r="R71" s="830"/>
      <c r="S71" s="830"/>
      <c r="T71" s="830"/>
      <c r="U71" s="830"/>
      <c r="V71" s="830">
        <v>361</v>
      </c>
      <c r="W71" s="830"/>
      <c r="X71" s="830"/>
      <c r="Y71" s="830"/>
      <c r="Z71" s="830"/>
      <c r="AA71" s="830">
        <v>60</v>
      </c>
      <c r="AB71" s="830"/>
      <c r="AC71" s="830"/>
      <c r="AD71" s="830"/>
      <c r="AE71" s="830"/>
      <c r="AF71" s="830">
        <v>60</v>
      </c>
      <c r="AG71" s="830"/>
      <c r="AH71" s="830"/>
      <c r="AI71" s="830"/>
      <c r="AJ71" s="830"/>
      <c r="AK71" s="879">
        <v>36</v>
      </c>
      <c r="AL71" s="878"/>
      <c r="AM71" s="878"/>
      <c r="AN71" s="878"/>
      <c r="AO71" s="834"/>
      <c r="AP71" s="830">
        <v>5</v>
      </c>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555</v>
      </c>
      <c r="C72" s="874"/>
      <c r="D72" s="874"/>
      <c r="E72" s="874"/>
      <c r="F72" s="874"/>
      <c r="G72" s="874"/>
      <c r="H72" s="874"/>
      <c r="I72" s="874"/>
      <c r="J72" s="874"/>
      <c r="K72" s="874"/>
      <c r="L72" s="874"/>
      <c r="M72" s="874"/>
      <c r="N72" s="874"/>
      <c r="O72" s="874"/>
      <c r="P72" s="875"/>
      <c r="Q72" s="876">
        <v>463</v>
      </c>
      <c r="R72" s="830"/>
      <c r="S72" s="830"/>
      <c r="T72" s="830"/>
      <c r="U72" s="830"/>
      <c r="V72" s="830">
        <v>408</v>
      </c>
      <c r="W72" s="830"/>
      <c r="X72" s="830"/>
      <c r="Y72" s="830"/>
      <c r="Z72" s="830"/>
      <c r="AA72" s="830">
        <v>55</v>
      </c>
      <c r="AB72" s="830"/>
      <c r="AC72" s="830"/>
      <c r="AD72" s="830"/>
      <c r="AE72" s="830"/>
      <c r="AF72" s="830">
        <v>345</v>
      </c>
      <c r="AG72" s="830"/>
      <c r="AH72" s="830"/>
      <c r="AI72" s="830"/>
      <c r="AJ72" s="830"/>
      <c r="AK72" s="830" t="s">
        <v>549</v>
      </c>
      <c r="AL72" s="830"/>
      <c r="AM72" s="830"/>
      <c r="AN72" s="830"/>
      <c r="AO72" s="830"/>
      <c r="AP72" s="830">
        <v>356</v>
      </c>
      <c r="AQ72" s="830"/>
      <c r="AR72" s="830"/>
      <c r="AS72" s="830"/>
      <c r="AT72" s="830"/>
      <c r="AU72" s="830"/>
      <c r="AV72" s="830"/>
      <c r="AW72" s="830"/>
      <c r="AX72" s="830"/>
      <c r="AY72" s="830"/>
      <c r="AZ72" s="832" t="s">
        <v>550</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556</v>
      </c>
      <c r="C73" s="874"/>
      <c r="D73" s="874"/>
      <c r="E73" s="874"/>
      <c r="F73" s="874"/>
      <c r="G73" s="874"/>
      <c r="H73" s="874"/>
      <c r="I73" s="874"/>
      <c r="J73" s="874"/>
      <c r="K73" s="874"/>
      <c r="L73" s="874"/>
      <c r="M73" s="874"/>
      <c r="N73" s="874"/>
      <c r="O73" s="874"/>
      <c r="P73" s="875"/>
      <c r="Q73" s="876">
        <v>270</v>
      </c>
      <c r="R73" s="830"/>
      <c r="S73" s="830"/>
      <c r="T73" s="830"/>
      <c r="U73" s="830"/>
      <c r="V73" s="830">
        <v>247</v>
      </c>
      <c r="W73" s="830"/>
      <c r="X73" s="830"/>
      <c r="Y73" s="830"/>
      <c r="Z73" s="830"/>
      <c r="AA73" s="830">
        <v>23</v>
      </c>
      <c r="AB73" s="830"/>
      <c r="AC73" s="830"/>
      <c r="AD73" s="830"/>
      <c r="AE73" s="830"/>
      <c r="AF73" s="830">
        <v>23</v>
      </c>
      <c r="AG73" s="830"/>
      <c r="AH73" s="830"/>
      <c r="AI73" s="830"/>
      <c r="AJ73" s="830"/>
      <c r="AK73" s="830" t="s">
        <v>549</v>
      </c>
      <c r="AL73" s="830"/>
      <c r="AM73" s="830"/>
      <c r="AN73" s="830"/>
      <c r="AO73" s="830"/>
      <c r="AP73" s="830" t="s">
        <v>549</v>
      </c>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557</v>
      </c>
      <c r="C74" s="874"/>
      <c r="D74" s="874"/>
      <c r="E74" s="874"/>
      <c r="F74" s="874"/>
      <c r="G74" s="874"/>
      <c r="H74" s="874"/>
      <c r="I74" s="874"/>
      <c r="J74" s="874"/>
      <c r="K74" s="874"/>
      <c r="L74" s="874"/>
      <c r="M74" s="874"/>
      <c r="N74" s="874"/>
      <c r="O74" s="874"/>
      <c r="P74" s="875"/>
      <c r="Q74" s="876">
        <v>315636</v>
      </c>
      <c r="R74" s="830"/>
      <c r="S74" s="830"/>
      <c r="T74" s="830"/>
      <c r="U74" s="830"/>
      <c r="V74" s="830">
        <v>306127</v>
      </c>
      <c r="W74" s="830"/>
      <c r="X74" s="830"/>
      <c r="Y74" s="830"/>
      <c r="Z74" s="830"/>
      <c r="AA74" s="830">
        <v>9509</v>
      </c>
      <c r="AB74" s="830"/>
      <c r="AC74" s="830"/>
      <c r="AD74" s="830"/>
      <c r="AE74" s="830"/>
      <c r="AF74" s="830">
        <v>6033</v>
      </c>
      <c r="AG74" s="830"/>
      <c r="AH74" s="830"/>
      <c r="AI74" s="830"/>
      <c r="AJ74" s="830"/>
      <c r="AK74" s="830" t="s">
        <v>549</v>
      </c>
      <c r="AL74" s="830"/>
      <c r="AM74" s="830"/>
      <c r="AN74" s="830"/>
      <c r="AO74" s="830"/>
      <c r="AP74" s="830" t="s">
        <v>549</v>
      </c>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15">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970715</v>
      </c>
      <c r="AB110" s="900"/>
      <c r="AC110" s="900"/>
      <c r="AD110" s="900"/>
      <c r="AE110" s="901"/>
      <c r="AF110" s="902">
        <v>976149</v>
      </c>
      <c r="AG110" s="900"/>
      <c r="AH110" s="900"/>
      <c r="AI110" s="900"/>
      <c r="AJ110" s="901"/>
      <c r="AK110" s="902">
        <v>943427</v>
      </c>
      <c r="AL110" s="900"/>
      <c r="AM110" s="900"/>
      <c r="AN110" s="900"/>
      <c r="AO110" s="901"/>
      <c r="AP110" s="903">
        <v>26.9</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6745488</v>
      </c>
      <c r="BR110" s="931"/>
      <c r="BS110" s="931"/>
      <c r="BT110" s="931"/>
      <c r="BU110" s="931"/>
      <c r="BV110" s="931">
        <v>6012397</v>
      </c>
      <c r="BW110" s="931"/>
      <c r="BX110" s="931"/>
      <c r="BY110" s="931"/>
      <c r="BZ110" s="931"/>
      <c r="CA110" s="931">
        <v>5798051</v>
      </c>
      <c r="CB110" s="931"/>
      <c r="CC110" s="931"/>
      <c r="CD110" s="931"/>
      <c r="CE110" s="931"/>
      <c r="CF110" s="944">
        <v>165.2</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3173273</v>
      </c>
      <c r="BR112" s="926"/>
      <c r="BS112" s="926"/>
      <c r="BT112" s="926"/>
      <c r="BU112" s="926"/>
      <c r="BV112" s="926">
        <v>3021280</v>
      </c>
      <c r="BW112" s="926"/>
      <c r="BX112" s="926"/>
      <c r="BY112" s="926"/>
      <c r="BZ112" s="926"/>
      <c r="CA112" s="926">
        <v>2887979</v>
      </c>
      <c r="CB112" s="926"/>
      <c r="CC112" s="926"/>
      <c r="CD112" s="926"/>
      <c r="CE112" s="926"/>
      <c r="CF112" s="920">
        <v>82.3</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263042</v>
      </c>
      <c r="AB113" s="938"/>
      <c r="AC113" s="938"/>
      <c r="AD113" s="938"/>
      <c r="AE113" s="939"/>
      <c r="AF113" s="940">
        <v>261600</v>
      </c>
      <c r="AG113" s="938"/>
      <c r="AH113" s="938"/>
      <c r="AI113" s="938"/>
      <c r="AJ113" s="939"/>
      <c r="AK113" s="940">
        <v>269337</v>
      </c>
      <c r="AL113" s="938"/>
      <c r="AM113" s="938"/>
      <c r="AN113" s="938"/>
      <c r="AO113" s="939"/>
      <c r="AP113" s="941">
        <v>7.7</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185636</v>
      </c>
      <c r="BR113" s="926"/>
      <c r="BS113" s="926"/>
      <c r="BT113" s="926"/>
      <c r="BU113" s="926"/>
      <c r="BV113" s="926">
        <v>135289</v>
      </c>
      <c r="BW113" s="926"/>
      <c r="BX113" s="926"/>
      <c r="BY113" s="926"/>
      <c r="BZ113" s="926"/>
      <c r="CA113" s="926">
        <v>106746</v>
      </c>
      <c r="CB113" s="926"/>
      <c r="CC113" s="926"/>
      <c r="CD113" s="926"/>
      <c r="CE113" s="926"/>
      <c r="CF113" s="920">
        <v>3</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37843</v>
      </c>
      <c r="AB114" s="959"/>
      <c r="AC114" s="959"/>
      <c r="AD114" s="959"/>
      <c r="AE114" s="960"/>
      <c r="AF114" s="961">
        <v>40024</v>
      </c>
      <c r="AG114" s="959"/>
      <c r="AH114" s="959"/>
      <c r="AI114" s="959"/>
      <c r="AJ114" s="960"/>
      <c r="AK114" s="961">
        <v>39693</v>
      </c>
      <c r="AL114" s="959"/>
      <c r="AM114" s="959"/>
      <c r="AN114" s="959"/>
      <c r="AO114" s="960"/>
      <c r="AP114" s="962">
        <v>1.1000000000000001</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488263</v>
      </c>
      <c r="BR114" s="926"/>
      <c r="BS114" s="926"/>
      <c r="BT114" s="926"/>
      <c r="BU114" s="926"/>
      <c r="BV114" s="926">
        <v>473439</v>
      </c>
      <c r="BW114" s="926"/>
      <c r="BX114" s="926"/>
      <c r="BY114" s="926"/>
      <c r="BZ114" s="926"/>
      <c r="CA114" s="926">
        <v>500177</v>
      </c>
      <c r="CB114" s="926"/>
      <c r="CC114" s="926"/>
      <c r="CD114" s="926"/>
      <c r="CE114" s="926"/>
      <c r="CF114" s="920">
        <v>14.3</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7588</v>
      </c>
      <c r="AB115" s="938"/>
      <c r="AC115" s="938"/>
      <c r="AD115" s="938"/>
      <c r="AE115" s="939"/>
      <c r="AF115" s="940">
        <v>6461</v>
      </c>
      <c r="AG115" s="938"/>
      <c r="AH115" s="938"/>
      <c r="AI115" s="938"/>
      <c r="AJ115" s="939"/>
      <c r="AK115" s="940">
        <v>4355</v>
      </c>
      <c r="AL115" s="938"/>
      <c r="AM115" s="938"/>
      <c r="AN115" s="938"/>
      <c r="AO115" s="939"/>
      <c r="AP115" s="941">
        <v>0.1</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1279188</v>
      </c>
      <c r="AB117" s="979"/>
      <c r="AC117" s="979"/>
      <c r="AD117" s="979"/>
      <c r="AE117" s="980"/>
      <c r="AF117" s="981">
        <v>1284234</v>
      </c>
      <c r="AG117" s="979"/>
      <c r="AH117" s="979"/>
      <c r="AI117" s="979"/>
      <c r="AJ117" s="980"/>
      <c r="AK117" s="981">
        <v>1256812</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10592660</v>
      </c>
      <c r="BR119" s="1000"/>
      <c r="BS119" s="1000"/>
      <c r="BT119" s="1000"/>
      <c r="BU119" s="1000"/>
      <c r="BV119" s="1000">
        <v>9642405</v>
      </c>
      <c r="BW119" s="1000"/>
      <c r="BX119" s="1000"/>
      <c r="BY119" s="1000"/>
      <c r="BZ119" s="1000"/>
      <c r="CA119" s="1000">
        <v>9292953</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8"/>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2245011</v>
      </c>
      <c r="BR120" s="931"/>
      <c r="BS120" s="931"/>
      <c r="BT120" s="931"/>
      <c r="BU120" s="931"/>
      <c r="BV120" s="931">
        <v>2724419</v>
      </c>
      <c r="BW120" s="931"/>
      <c r="BX120" s="931"/>
      <c r="BY120" s="931"/>
      <c r="BZ120" s="931"/>
      <c r="CA120" s="931">
        <v>2800111</v>
      </c>
      <c r="CB120" s="931"/>
      <c r="CC120" s="931"/>
      <c r="CD120" s="931"/>
      <c r="CE120" s="931"/>
      <c r="CF120" s="944">
        <v>79.8</v>
      </c>
      <c r="CG120" s="945"/>
      <c r="CH120" s="945"/>
      <c r="CI120" s="945"/>
      <c r="CJ120" s="945"/>
      <c r="CK120" s="1006" t="s">
        <v>443</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2887979</v>
      </c>
      <c r="DR120" s="931"/>
      <c r="DS120" s="931"/>
      <c r="DT120" s="931"/>
      <c r="DU120" s="931"/>
      <c r="DV120" s="932">
        <v>82.3</v>
      </c>
      <c r="DW120" s="932"/>
      <c r="DX120" s="932"/>
      <c r="DY120" s="932"/>
      <c r="DZ120" s="933"/>
    </row>
    <row r="121" spans="1:130" s="230" customFormat="1" ht="26.25" customHeight="1" x14ac:dyDescent="0.15">
      <c r="A121" s="1058"/>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v>150777</v>
      </c>
      <c r="BR121" s="926"/>
      <c r="BS121" s="926"/>
      <c r="BT121" s="926"/>
      <c r="BU121" s="926"/>
      <c r="BV121" s="926">
        <v>123409</v>
      </c>
      <c r="BW121" s="926"/>
      <c r="BX121" s="926"/>
      <c r="BY121" s="926"/>
      <c r="BZ121" s="926"/>
      <c r="CA121" s="926">
        <v>118345</v>
      </c>
      <c r="CB121" s="926"/>
      <c r="CC121" s="926"/>
      <c r="CD121" s="926"/>
      <c r="CE121" s="926"/>
      <c r="CF121" s="920">
        <v>3.4</v>
      </c>
      <c r="CG121" s="921"/>
      <c r="CH121" s="921"/>
      <c r="CI121" s="921"/>
      <c r="CJ121" s="921"/>
      <c r="CK121" s="1009"/>
      <c r="CL121" s="1010"/>
      <c r="CM121" s="1010"/>
      <c r="CN121" s="1010"/>
      <c r="CO121" s="1011"/>
      <c r="CP121" s="1019" t="s">
        <v>389</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8"/>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6951942</v>
      </c>
      <c r="BR122" s="1000"/>
      <c r="BS122" s="1000"/>
      <c r="BT122" s="1000"/>
      <c r="BU122" s="1000"/>
      <c r="BV122" s="1000">
        <v>6346385</v>
      </c>
      <c r="BW122" s="1000"/>
      <c r="BX122" s="1000"/>
      <c r="BY122" s="1000"/>
      <c r="BZ122" s="1000"/>
      <c r="CA122" s="1000">
        <v>6097031</v>
      </c>
      <c r="CB122" s="1000"/>
      <c r="CC122" s="1000"/>
      <c r="CD122" s="1000"/>
      <c r="CE122" s="1000"/>
      <c r="CF122" s="1017">
        <v>173.8</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8"/>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4">
        <v>9347730</v>
      </c>
      <c r="BR123" s="1031"/>
      <c r="BS123" s="1031"/>
      <c r="BT123" s="1031"/>
      <c r="BU123" s="1031"/>
      <c r="BV123" s="1031">
        <v>9194213</v>
      </c>
      <c r="BW123" s="1031"/>
      <c r="BX123" s="1031"/>
      <c r="BY123" s="1031"/>
      <c r="BZ123" s="1031"/>
      <c r="CA123" s="1031">
        <v>9015487</v>
      </c>
      <c r="CB123" s="1031"/>
      <c r="CC123" s="1031"/>
      <c r="CD123" s="1031"/>
      <c r="CE123" s="1031"/>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8"/>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448</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35.1</v>
      </c>
      <c r="BR124" s="1027"/>
      <c r="BS124" s="1027"/>
      <c r="BT124" s="1027"/>
      <c r="BU124" s="1027"/>
      <c r="BV124" s="1027">
        <v>12.8</v>
      </c>
      <c r="BW124" s="1027"/>
      <c r="BX124" s="1027"/>
      <c r="BY124" s="1027"/>
      <c r="BZ124" s="1027"/>
      <c r="CA124" s="1027">
        <v>7.9</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v>3173273</v>
      </c>
      <c r="DH124" s="986"/>
      <c r="DI124" s="986"/>
      <c r="DJ124" s="986"/>
      <c r="DK124" s="987"/>
      <c r="DL124" s="985">
        <v>3021280</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8"/>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8"/>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7588</v>
      </c>
      <c r="AB127" s="959"/>
      <c r="AC127" s="959"/>
      <c r="AD127" s="959"/>
      <c r="AE127" s="960"/>
      <c r="AF127" s="961">
        <v>6461</v>
      </c>
      <c r="AG127" s="959"/>
      <c r="AH127" s="959"/>
      <c r="AI127" s="959"/>
      <c r="AJ127" s="960"/>
      <c r="AK127" s="961">
        <v>4355</v>
      </c>
      <c r="AL127" s="959"/>
      <c r="AM127" s="959"/>
      <c r="AN127" s="959"/>
      <c r="AO127" s="960"/>
      <c r="AP127" s="962">
        <v>0.1</v>
      </c>
      <c r="AQ127" s="963"/>
      <c r="AR127" s="963"/>
      <c r="AS127" s="963"/>
      <c r="AT127" s="964"/>
      <c r="AU127" s="232"/>
      <c r="AV127" s="232"/>
      <c r="AW127" s="232"/>
      <c r="AX127" s="1032" t="s">
        <v>454</v>
      </c>
      <c r="AY127" s="1033"/>
      <c r="AZ127" s="1033"/>
      <c r="BA127" s="1033"/>
      <c r="BB127" s="1033"/>
      <c r="BC127" s="1033"/>
      <c r="BD127" s="1033"/>
      <c r="BE127" s="1034"/>
      <c r="BF127" s="1035" t="s">
        <v>455</v>
      </c>
      <c r="BG127" s="1033"/>
      <c r="BH127" s="1033"/>
      <c r="BI127" s="1033"/>
      <c r="BJ127" s="1033"/>
      <c r="BK127" s="1033"/>
      <c r="BL127" s="1034"/>
      <c r="BM127" s="1035" t="s">
        <v>456</v>
      </c>
      <c r="BN127" s="1033"/>
      <c r="BO127" s="1033"/>
      <c r="BP127" s="1033"/>
      <c r="BQ127" s="1033"/>
      <c r="BR127" s="1033"/>
      <c r="BS127" s="1034"/>
      <c r="BT127" s="1035" t="s">
        <v>457</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2" t="s">
        <v>459</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460</v>
      </c>
      <c r="X128" s="1044"/>
      <c r="Y128" s="1044"/>
      <c r="Z128" s="1045"/>
      <c r="AA128" s="1046">
        <v>20911</v>
      </c>
      <c r="AB128" s="1047"/>
      <c r="AC128" s="1047"/>
      <c r="AD128" s="1047"/>
      <c r="AE128" s="1048"/>
      <c r="AF128" s="1049">
        <v>27187</v>
      </c>
      <c r="AG128" s="1047"/>
      <c r="AH128" s="1047"/>
      <c r="AI128" s="1047"/>
      <c r="AJ128" s="1048"/>
      <c r="AK128" s="1049">
        <v>21239</v>
      </c>
      <c r="AL128" s="1047"/>
      <c r="AM128" s="1047"/>
      <c r="AN128" s="1047"/>
      <c r="AO128" s="1048"/>
      <c r="AP128" s="1050"/>
      <c r="AQ128" s="1051"/>
      <c r="AR128" s="1051"/>
      <c r="AS128" s="1051"/>
      <c r="AT128" s="1052"/>
      <c r="AU128" s="232"/>
      <c r="AV128" s="232"/>
      <c r="AW128" s="232"/>
      <c r="AX128" s="896" t="s">
        <v>461</v>
      </c>
      <c r="AY128" s="897"/>
      <c r="AZ128" s="897"/>
      <c r="BA128" s="897"/>
      <c r="BB128" s="897"/>
      <c r="BC128" s="897"/>
      <c r="BD128" s="897"/>
      <c r="BE128" s="898"/>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462</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4332750</v>
      </c>
      <c r="AB129" s="959"/>
      <c r="AC129" s="959"/>
      <c r="AD129" s="959"/>
      <c r="AE129" s="960"/>
      <c r="AF129" s="961">
        <v>4275822</v>
      </c>
      <c r="AG129" s="959"/>
      <c r="AH129" s="959"/>
      <c r="AI129" s="959"/>
      <c r="AJ129" s="960"/>
      <c r="AK129" s="961">
        <v>4271223</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793567</v>
      </c>
      <c r="AB130" s="959"/>
      <c r="AC130" s="959"/>
      <c r="AD130" s="959"/>
      <c r="AE130" s="960"/>
      <c r="AF130" s="961">
        <v>788665</v>
      </c>
      <c r="AG130" s="959"/>
      <c r="AH130" s="959"/>
      <c r="AI130" s="959"/>
      <c r="AJ130" s="960"/>
      <c r="AK130" s="961">
        <v>762273</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13.3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3539183</v>
      </c>
      <c r="AB131" s="986"/>
      <c r="AC131" s="986"/>
      <c r="AD131" s="986"/>
      <c r="AE131" s="987"/>
      <c r="AF131" s="985">
        <v>3487157</v>
      </c>
      <c r="AG131" s="986"/>
      <c r="AH131" s="986"/>
      <c r="AI131" s="986"/>
      <c r="AJ131" s="987"/>
      <c r="AK131" s="985">
        <v>3508950</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7"/>
      <c r="BF131" s="1084">
        <v>7.9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13.130431509999999</v>
      </c>
      <c r="AB132" s="1097"/>
      <c r="AC132" s="1097"/>
      <c r="AD132" s="1097"/>
      <c r="AE132" s="1098"/>
      <c r="AF132" s="1099">
        <v>13.431629259999999</v>
      </c>
      <c r="AG132" s="1097"/>
      <c r="AH132" s="1097"/>
      <c r="AI132" s="1097"/>
      <c r="AJ132" s="1098"/>
      <c r="AK132" s="1099">
        <v>13.48836547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10.5</v>
      </c>
      <c r="AB133" s="1080"/>
      <c r="AC133" s="1080"/>
      <c r="AD133" s="1080"/>
      <c r="AE133" s="1081"/>
      <c r="AF133" s="1079">
        <v>12.5</v>
      </c>
      <c r="AG133" s="1080"/>
      <c r="AH133" s="1080"/>
      <c r="AI133" s="1080"/>
      <c r="AJ133" s="1081"/>
      <c r="AK133" s="1079">
        <v>13.3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UiZFg/RFs+7W+vKBXHhUTDiT8ip9ilsQOGhteBJoz63+HdA76kREUHTL95ab1dvmQwNhFGC2VvIFStnVSz5eg==" saltValue="gj25rjuw0k4NI1Lab2v+1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KS/RthvtVBSAjhhDxhc479uqz9ESrAHLbfyTZx+DoPP5gDckjr0mI5qJGbyul2mhMHU5kYhO0as7a9L3R57ng==" saltValue="W9SctA4qhKRwSN/bVqFb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AZYnc7WNJp1cPcgKBia7s4duRX4vpSW7pFuWVvegxatn2c62XLp40nXC7q7wLSs0FhBvBrtDASFLWSeAHoguQ==" saltValue="4UEcazXFBIRlV6WBuS2J1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0" zoomScaleSheetLayoutView="5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1015437</v>
      </c>
      <c r="AP9" s="281">
        <v>92785</v>
      </c>
      <c r="AQ9" s="282">
        <v>123213</v>
      </c>
      <c r="AR9" s="283">
        <v>-24.7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325718</v>
      </c>
      <c r="AP10" s="284">
        <v>29762</v>
      </c>
      <c r="AQ10" s="285">
        <v>19454</v>
      </c>
      <c r="AR10" s="286">
        <v>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v>19300</v>
      </c>
      <c r="AP11" s="284">
        <v>1764</v>
      </c>
      <c r="AQ11" s="285">
        <v>2988</v>
      </c>
      <c r="AR11" s="286">
        <v>-41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484</v>
      </c>
      <c r="AL12" s="1117"/>
      <c r="AM12" s="1117"/>
      <c r="AN12" s="1118"/>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58351</v>
      </c>
      <c r="AP13" s="284">
        <v>5332</v>
      </c>
      <c r="AQ13" s="285">
        <v>6503</v>
      </c>
      <c r="AR13" s="286">
        <v>-18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51534</v>
      </c>
      <c r="AP14" s="284">
        <v>4709</v>
      </c>
      <c r="AQ14" s="285">
        <v>2823</v>
      </c>
      <c r="AR14" s="286">
        <v>66.8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-18762</v>
      </c>
      <c r="AP15" s="284">
        <v>-1714</v>
      </c>
      <c r="AQ15" s="285">
        <v>-6736</v>
      </c>
      <c r="AR15" s="286">
        <v>-74.599999999999994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1451578</v>
      </c>
      <c r="AP16" s="284">
        <v>132637</v>
      </c>
      <c r="AQ16" s="285">
        <v>148246</v>
      </c>
      <c r="AR16" s="286">
        <v>-10.5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10.51</v>
      </c>
      <c r="AP21" s="298">
        <v>12.94</v>
      </c>
      <c r="AQ21" s="299">
        <v>-2.4300000000000002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92.2</v>
      </c>
      <c r="AP22" s="303">
        <v>95.5</v>
      </c>
      <c r="AQ22" s="304">
        <v>-3.3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943427</v>
      </c>
      <c r="AP32" s="312">
        <v>86205</v>
      </c>
      <c r="AQ32" s="313">
        <v>83862</v>
      </c>
      <c r="AR32" s="314">
        <v>2.8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269337</v>
      </c>
      <c r="AP35" s="312">
        <v>24610</v>
      </c>
      <c r="AQ35" s="313">
        <v>26360</v>
      </c>
      <c r="AR35" s="314">
        <v>-6.6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39693</v>
      </c>
      <c r="AP36" s="312">
        <v>3627</v>
      </c>
      <c r="AQ36" s="313">
        <v>3483</v>
      </c>
      <c r="AR36" s="314">
        <v>4.0999999999999996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v>4355</v>
      </c>
      <c r="AP37" s="312">
        <v>398</v>
      </c>
      <c r="AQ37" s="313">
        <v>612</v>
      </c>
      <c r="AR37" s="314">
        <v>-35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485</v>
      </c>
      <c r="AP38" s="315" t="s">
        <v>485</v>
      </c>
      <c r="AQ38" s="316">
        <v>21</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v>-21239</v>
      </c>
      <c r="AP39" s="312">
        <v>-1941</v>
      </c>
      <c r="AQ39" s="313">
        <v>-3285</v>
      </c>
      <c r="AR39" s="314">
        <v>-40.9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-762273</v>
      </c>
      <c r="AP40" s="312">
        <v>-69652</v>
      </c>
      <c r="AQ40" s="313">
        <v>-73039</v>
      </c>
      <c r="AR40" s="314">
        <v>-4.5999999999999996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473300</v>
      </c>
      <c r="AP41" s="312">
        <v>43247</v>
      </c>
      <c r="AQ41" s="313">
        <v>38015</v>
      </c>
      <c r="AR41" s="314">
        <v>13.8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1079249</v>
      </c>
      <c r="AN51" s="334">
        <v>91532</v>
      </c>
      <c r="AO51" s="335">
        <v>-28.2</v>
      </c>
      <c r="AP51" s="336">
        <v>118252</v>
      </c>
      <c r="AQ51" s="337">
        <v>2.8</v>
      </c>
      <c r="AR51" s="338">
        <v>-31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598788</v>
      </c>
      <c r="AN52" s="342">
        <v>50783</v>
      </c>
      <c r="AO52" s="343">
        <v>-41.1</v>
      </c>
      <c r="AP52" s="344">
        <v>49994</v>
      </c>
      <c r="AQ52" s="345">
        <v>-7.1</v>
      </c>
      <c r="AR52" s="346">
        <v>-34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918783</v>
      </c>
      <c r="AN53" s="334">
        <v>79541</v>
      </c>
      <c r="AO53" s="335">
        <v>-13.1</v>
      </c>
      <c r="AP53" s="336">
        <v>120302</v>
      </c>
      <c r="AQ53" s="337">
        <v>1.7</v>
      </c>
      <c r="AR53" s="338">
        <v>-14.8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654624</v>
      </c>
      <c r="AN54" s="342">
        <v>56672</v>
      </c>
      <c r="AO54" s="343">
        <v>11.6</v>
      </c>
      <c r="AP54" s="344">
        <v>59328</v>
      </c>
      <c r="AQ54" s="345">
        <v>18.7</v>
      </c>
      <c r="AR54" s="346">
        <v>-7.1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561753</v>
      </c>
      <c r="AN55" s="334">
        <v>49564</v>
      </c>
      <c r="AO55" s="335">
        <v>-37.700000000000003</v>
      </c>
      <c r="AP55" s="336">
        <v>114841</v>
      </c>
      <c r="AQ55" s="337">
        <v>-4.5</v>
      </c>
      <c r="AR55" s="338">
        <v>-33.200000000000003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202937</v>
      </c>
      <c r="AN56" s="342">
        <v>17905</v>
      </c>
      <c r="AO56" s="343">
        <v>-68.400000000000006</v>
      </c>
      <c r="AP56" s="344">
        <v>51589</v>
      </c>
      <c r="AQ56" s="345">
        <v>-13</v>
      </c>
      <c r="AR56" s="346">
        <v>-55.4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480709</v>
      </c>
      <c r="AN57" s="334">
        <v>43001</v>
      </c>
      <c r="AO57" s="335">
        <v>-13.2</v>
      </c>
      <c r="AP57" s="336">
        <v>124145</v>
      </c>
      <c r="AQ57" s="337">
        <v>8.1</v>
      </c>
      <c r="AR57" s="338">
        <v>-21.3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186043</v>
      </c>
      <c r="AN58" s="342">
        <v>16642</v>
      </c>
      <c r="AO58" s="343">
        <v>-7.1</v>
      </c>
      <c r="AP58" s="344">
        <v>54761</v>
      </c>
      <c r="AQ58" s="345">
        <v>6.1</v>
      </c>
      <c r="AR58" s="346">
        <v>-13.2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896383</v>
      </c>
      <c r="AN59" s="334">
        <v>81906</v>
      </c>
      <c r="AO59" s="335">
        <v>90.5</v>
      </c>
      <c r="AP59" s="336">
        <v>131480</v>
      </c>
      <c r="AQ59" s="337">
        <v>5.9</v>
      </c>
      <c r="AR59" s="338">
        <v>84.6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385923</v>
      </c>
      <c r="AN60" s="342">
        <v>35263</v>
      </c>
      <c r="AO60" s="343">
        <v>111.9</v>
      </c>
      <c r="AP60" s="344">
        <v>63148</v>
      </c>
      <c r="AQ60" s="345">
        <v>15.3</v>
      </c>
      <c r="AR60" s="346">
        <v>96.6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787375</v>
      </c>
      <c r="AN61" s="349">
        <v>69109</v>
      </c>
      <c r="AO61" s="350">
        <v>-0.3</v>
      </c>
      <c r="AP61" s="351">
        <v>121804</v>
      </c>
      <c r="AQ61" s="352">
        <v>2.8</v>
      </c>
      <c r="AR61" s="338">
        <v>-3.1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405663</v>
      </c>
      <c r="AN62" s="342">
        <v>35453</v>
      </c>
      <c r="AO62" s="343">
        <v>1.4</v>
      </c>
      <c r="AP62" s="344">
        <v>55764</v>
      </c>
      <c r="AQ62" s="345">
        <v>4</v>
      </c>
      <c r="AR62" s="346">
        <v>-2.6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d8s5nHayeCchiLISq4Mf9WCbFH/XBcQW0hmA3oKnpTEdUstjlLce17pbkXQzodhVN7QLqtaBiBv5eMVNKxpAg==" saltValue="FTTgbPu5XSnDB2eBvBe9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1" spans="125:125" ht="13.5" hidden="1" customHeight="1" x14ac:dyDescent="0.15">
      <c r="DU121" s="259"/>
    </row>
  </sheetData>
  <sheetProtection algorithmName="SHA-512" hashValue="h3dCF6iivt45mBB3B0bt8sE2KwbP6OxbnreRZBpIKt9CVdpljLeIQPOitpvnwPDdD6rkoX5DlA7O1DoviCsCWQ==" saltValue="Eiz5lsb8i+eq9S7Zjksp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qMatOtjZ00RxbwxmVep1V+NYXEFUhXBjiJJt08GMi3MQlzspP6bb3aBxu6TZCF1ojDpVNXwSa35/eOjdTNLyLA==" saltValue="+xlIN8JVoMxKJ2cF1NDnS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50.04</v>
      </c>
      <c r="G47" s="12">
        <v>41.58</v>
      </c>
      <c r="H47" s="12">
        <v>34.619999999999997</v>
      </c>
      <c r="I47" s="12">
        <v>33.22</v>
      </c>
      <c r="J47" s="13">
        <v>33.26</v>
      </c>
    </row>
    <row r="48" spans="2:10" ht="57.75" customHeight="1" x14ac:dyDescent="0.15">
      <c r="B48" s="14"/>
      <c r="C48" s="1141" t="s">
        <v>4</v>
      </c>
      <c r="D48" s="1141"/>
      <c r="E48" s="1142"/>
      <c r="F48" s="15">
        <v>7.16</v>
      </c>
      <c r="G48" s="16">
        <v>9.82</v>
      </c>
      <c r="H48" s="16">
        <v>15.48</v>
      </c>
      <c r="I48" s="16">
        <v>11.76</v>
      </c>
      <c r="J48" s="17">
        <v>8.99</v>
      </c>
    </row>
    <row r="49" spans="2:10" ht="57.75" customHeight="1" thickBot="1" x14ac:dyDescent="0.2">
      <c r="B49" s="18"/>
      <c r="C49" s="1143" t="s">
        <v>5</v>
      </c>
      <c r="D49" s="1143"/>
      <c r="E49" s="1144"/>
      <c r="F49" s="19" t="s">
        <v>528</v>
      </c>
      <c r="G49" s="20" t="s">
        <v>529</v>
      </c>
      <c r="H49" s="20">
        <v>0.52</v>
      </c>
      <c r="I49" s="20" t="s">
        <v>530</v>
      </c>
      <c r="J49" s="21" t="s">
        <v>531</v>
      </c>
    </row>
    <row r="50" spans="2:10" x14ac:dyDescent="0.15"/>
  </sheetData>
  <sheetProtection algorithmName="SHA-512" hashValue="SgNAh+Mpwc2qu2oQjv8ADv8qPHlE/5yPkPMpJ+kljwYpI5DENkAwG2Qb5ZN+j4eQLjSZYfIkQiUZzFMIijlNyQ==" saltValue="BVdaZCJmGxI0S5jnY38H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532</v>
      </c>
      <c r="D34" s="1151"/>
      <c r="E34" s="1152"/>
      <c r="F34" s="32">
        <v>7.16</v>
      </c>
      <c r="G34" s="33">
        <v>9.81</v>
      </c>
      <c r="H34" s="33">
        <v>15.47</v>
      </c>
      <c r="I34" s="33">
        <v>11.76</v>
      </c>
      <c r="J34" s="34">
        <v>8.98</v>
      </c>
      <c r="K34" s="22"/>
      <c r="L34" s="22"/>
      <c r="M34" s="22"/>
      <c r="N34" s="22"/>
      <c r="O34" s="22"/>
      <c r="P34" s="22"/>
    </row>
    <row r="35" spans="1:16" ht="39" customHeight="1" x14ac:dyDescent="0.15">
      <c r="A35" s="22"/>
      <c r="B35" s="35"/>
      <c r="C35" s="1145" t="s">
        <v>533</v>
      </c>
      <c r="D35" s="1146"/>
      <c r="E35" s="1147"/>
      <c r="F35" s="36">
        <v>7.79</v>
      </c>
      <c r="G35" s="37">
        <v>7.68</v>
      </c>
      <c r="H35" s="37">
        <v>8.26</v>
      </c>
      <c r="I35" s="37">
        <v>8.7100000000000009</v>
      </c>
      <c r="J35" s="38">
        <v>8.35</v>
      </c>
      <c r="K35" s="22"/>
      <c r="L35" s="22"/>
      <c r="M35" s="22"/>
      <c r="N35" s="22"/>
      <c r="O35" s="22"/>
      <c r="P35" s="22"/>
    </row>
    <row r="36" spans="1:16" ht="39" customHeight="1" x14ac:dyDescent="0.15">
      <c r="A36" s="22"/>
      <c r="B36" s="35"/>
      <c r="C36" s="1145" t="s">
        <v>534</v>
      </c>
      <c r="D36" s="1146"/>
      <c r="E36" s="1147"/>
      <c r="F36" s="36">
        <v>3.27</v>
      </c>
      <c r="G36" s="37">
        <v>3.77</v>
      </c>
      <c r="H36" s="37">
        <v>6.51</v>
      </c>
      <c r="I36" s="37">
        <v>8.49</v>
      </c>
      <c r="J36" s="38">
        <v>7.88</v>
      </c>
      <c r="K36" s="22"/>
      <c r="L36" s="22"/>
      <c r="M36" s="22"/>
      <c r="N36" s="22"/>
      <c r="O36" s="22"/>
      <c r="P36" s="22"/>
    </row>
    <row r="37" spans="1:16" ht="39" customHeight="1" x14ac:dyDescent="0.15">
      <c r="A37" s="22"/>
      <c r="B37" s="35"/>
      <c r="C37" s="1145" t="s">
        <v>535</v>
      </c>
      <c r="D37" s="1146"/>
      <c r="E37" s="1147"/>
      <c r="F37" s="36" t="s">
        <v>485</v>
      </c>
      <c r="G37" s="37" t="s">
        <v>485</v>
      </c>
      <c r="H37" s="37" t="s">
        <v>485</v>
      </c>
      <c r="I37" s="37" t="s">
        <v>485</v>
      </c>
      <c r="J37" s="38">
        <v>2.4300000000000002</v>
      </c>
      <c r="K37" s="22"/>
      <c r="L37" s="22"/>
      <c r="M37" s="22"/>
      <c r="N37" s="22"/>
      <c r="O37" s="22"/>
      <c r="P37" s="22"/>
    </row>
    <row r="38" spans="1:16" ht="39" customHeight="1" x14ac:dyDescent="0.15">
      <c r="A38" s="22"/>
      <c r="B38" s="35"/>
      <c r="C38" s="1145" t="s">
        <v>536</v>
      </c>
      <c r="D38" s="1146"/>
      <c r="E38" s="1147"/>
      <c r="F38" s="36">
        <v>0.04</v>
      </c>
      <c r="G38" s="37">
        <v>0.05</v>
      </c>
      <c r="H38" s="37">
        <v>0.04</v>
      </c>
      <c r="I38" s="37">
        <v>0.23</v>
      </c>
      <c r="J38" s="38">
        <v>0.1</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538</v>
      </c>
      <c r="D43" s="1149"/>
      <c r="E43" s="1150"/>
      <c r="F43" s="41">
        <v>0.67</v>
      </c>
      <c r="G43" s="42">
        <v>0.84</v>
      </c>
      <c r="H43" s="42">
        <v>1.01</v>
      </c>
      <c r="I43" s="42">
        <v>1.1100000000000001</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NYUr1Bf1To9g/HsyZXUj9vIUvokUKMQ3imz/WrO+Y/vBEGy2x7fAxKtPk/vfkuGloRIYHLVRnWYQKjHvHl1/Q==" saltValue="9ye/jfFkNh8cPqV8xTYZ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787</v>
      </c>
      <c r="L45" s="60">
        <v>904</v>
      </c>
      <c r="M45" s="60">
        <v>971</v>
      </c>
      <c r="N45" s="60">
        <v>976</v>
      </c>
      <c r="O45" s="61">
        <v>943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15">
      <c r="A48" s="48"/>
      <c r="B48" s="1155"/>
      <c r="C48" s="1156"/>
      <c r="D48" s="62"/>
      <c r="E48" s="1161" t="s">
        <v>13</v>
      </c>
      <c r="F48" s="1161"/>
      <c r="G48" s="1161"/>
      <c r="H48" s="1161"/>
      <c r="I48" s="1161"/>
      <c r="J48" s="1162"/>
      <c r="K48" s="63">
        <v>260</v>
      </c>
      <c r="L48" s="64">
        <v>259</v>
      </c>
      <c r="M48" s="64">
        <v>263</v>
      </c>
      <c r="N48" s="64">
        <v>262</v>
      </c>
      <c r="O48" s="65">
        <v>269</v>
      </c>
      <c r="P48" s="48"/>
      <c r="Q48" s="48"/>
      <c r="R48" s="48"/>
      <c r="S48" s="48"/>
      <c r="T48" s="48"/>
      <c r="U48" s="48"/>
    </row>
    <row r="49" spans="1:21" ht="30.75" customHeight="1" x14ac:dyDescent="0.15">
      <c r="A49" s="48"/>
      <c r="B49" s="1155"/>
      <c r="C49" s="1156"/>
      <c r="D49" s="62"/>
      <c r="E49" s="1161" t="s">
        <v>14</v>
      </c>
      <c r="F49" s="1161"/>
      <c r="G49" s="1161"/>
      <c r="H49" s="1161"/>
      <c r="I49" s="1161"/>
      <c r="J49" s="1162"/>
      <c r="K49" s="63">
        <v>50</v>
      </c>
      <c r="L49" s="64">
        <v>45</v>
      </c>
      <c r="M49" s="64">
        <v>38</v>
      </c>
      <c r="N49" s="64">
        <v>40</v>
      </c>
      <c r="O49" s="65">
        <v>40</v>
      </c>
      <c r="P49" s="48"/>
      <c r="Q49" s="48"/>
      <c r="R49" s="48"/>
      <c r="S49" s="48"/>
      <c r="T49" s="48"/>
      <c r="U49" s="48"/>
    </row>
    <row r="50" spans="1:21" ht="30.75" customHeight="1" x14ac:dyDescent="0.15">
      <c r="A50" s="48"/>
      <c r="B50" s="1155"/>
      <c r="C50" s="1156"/>
      <c r="D50" s="62"/>
      <c r="E50" s="1161" t="s">
        <v>15</v>
      </c>
      <c r="F50" s="1161"/>
      <c r="G50" s="1161"/>
      <c r="H50" s="1161"/>
      <c r="I50" s="1161"/>
      <c r="J50" s="1162"/>
      <c r="K50" s="63">
        <v>3</v>
      </c>
      <c r="L50" s="64">
        <v>2</v>
      </c>
      <c r="M50" s="64">
        <v>8</v>
      </c>
      <c r="N50" s="64">
        <v>6</v>
      </c>
      <c r="O50" s="65">
        <v>4</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485</v>
      </c>
      <c r="L51" s="64" t="s">
        <v>485</v>
      </c>
      <c r="M51" s="64" t="s">
        <v>485</v>
      </c>
      <c r="N51" s="64" t="s">
        <v>485</v>
      </c>
      <c r="O51" s="65" t="s">
        <v>485</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859</v>
      </c>
      <c r="L52" s="64">
        <v>841</v>
      </c>
      <c r="M52" s="64">
        <v>815</v>
      </c>
      <c r="N52" s="64">
        <v>816</v>
      </c>
      <c r="O52" s="65">
        <v>784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241</v>
      </c>
      <c r="L53" s="69">
        <v>369</v>
      </c>
      <c r="M53" s="69">
        <v>465</v>
      </c>
      <c r="N53" s="69">
        <v>468</v>
      </c>
      <c r="O53" s="70">
        <v>472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Xo96PaV5jZJ39F1TT3+XsnuXrijRav7ZHSwCN8mPY7DpWXshKLZ25JcpvPMDT6qv4kIXPegjJGSpXdaouF69w==" saltValue="ZOMhPncNPRMPc1MNdVNc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0" zoomScaleNormal="5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84" t="s">
        <v>30</v>
      </c>
      <c r="C41" s="1185"/>
      <c r="D41" s="105"/>
      <c r="E41" s="1190" t="s">
        <v>31</v>
      </c>
      <c r="F41" s="1190"/>
      <c r="G41" s="1190"/>
      <c r="H41" s="1191"/>
      <c r="I41" s="355">
        <v>7472</v>
      </c>
      <c r="J41" s="356">
        <v>7321</v>
      </c>
      <c r="K41" s="356">
        <v>6745</v>
      </c>
      <c r="L41" s="356">
        <v>6012</v>
      </c>
      <c r="M41" s="357">
        <v>5798</v>
      </c>
    </row>
    <row r="42" spans="2:13" ht="27.75" customHeight="1" x14ac:dyDescent="0.15">
      <c r="B42" s="1186"/>
      <c r="C42" s="1187"/>
      <c r="D42" s="106"/>
      <c r="E42" s="1192" t="s">
        <v>32</v>
      </c>
      <c r="F42" s="1192"/>
      <c r="G42" s="1192"/>
      <c r="H42" s="1193"/>
      <c r="I42" s="358" t="s">
        <v>485</v>
      </c>
      <c r="J42" s="359" t="s">
        <v>485</v>
      </c>
      <c r="K42" s="359" t="s">
        <v>485</v>
      </c>
      <c r="L42" s="359" t="s">
        <v>485</v>
      </c>
      <c r="M42" s="360" t="s">
        <v>485</v>
      </c>
    </row>
    <row r="43" spans="2:13" ht="27.75" customHeight="1" x14ac:dyDescent="0.15">
      <c r="B43" s="1186"/>
      <c r="C43" s="1187"/>
      <c r="D43" s="106"/>
      <c r="E43" s="1192" t="s">
        <v>33</v>
      </c>
      <c r="F43" s="1192"/>
      <c r="G43" s="1192"/>
      <c r="H43" s="1193"/>
      <c r="I43" s="358">
        <v>3063</v>
      </c>
      <c r="J43" s="359">
        <v>3080</v>
      </c>
      <c r="K43" s="359">
        <v>3173</v>
      </c>
      <c r="L43" s="359">
        <v>3021</v>
      </c>
      <c r="M43" s="360">
        <v>2888</v>
      </c>
    </row>
    <row r="44" spans="2:13" ht="27.75" customHeight="1" x14ac:dyDescent="0.15">
      <c r="B44" s="1186"/>
      <c r="C44" s="1187"/>
      <c r="D44" s="106"/>
      <c r="E44" s="1192" t="s">
        <v>34</v>
      </c>
      <c r="F44" s="1192"/>
      <c r="G44" s="1192"/>
      <c r="H44" s="1193"/>
      <c r="I44" s="358">
        <v>233</v>
      </c>
      <c r="J44" s="359">
        <v>204</v>
      </c>
      <c r="K44" s="359">
        <v>186</v>
      </c>
      <c r="L44" s="359">
        <v>135</v>
      </c>
      <c r="M44" s="360">
        <v>107</v>
      </c>
    </row>
    <row r="45" spans="2:13" ht="27.75" customHeight="1" x14ac:dyDescent="0.15">
      <c r="B45" s="1186"/>
      <c r="C45" s="1187"/>
      <c r="D45" s="106"/>
      <c r="E45" s="1192" t="s">
        <v>35</v>
      </c>
      <c r="F45" s="1192"/>
      <c r="G45" s="1192"/>
      <c r="H45" s="1193"/>
      <c r="I45" s="358">
        <v>734</v>
      </c>
      <c r="J45" s="359">
        <v>680</v>
      </c>
      <c r="K45" s="359">
        <v>488</v>
      </c>
      <c r="L45" s="359">
        <v>473</v>
      </c>
      <c r="M45" s="360">
        <v>500</v>
      </c>
    </row>
    <row r="46" spans="2:13" ht="27.75" customHeight="1" x14ac:dyDescent="0.15">
      <c r="B46" s="1186"/>
      <c r="C46" s="1187"/>
      <c r="D46" s="107"/>
      <c r="E46" s="1192" t="s">
        <v>36</v>
      </c>
      <c r="F46" s="1192"/>
      <c r="G46" s="1192"/>
      <c r="H46" s="1193"/>
      <c r="I46" s="358" t="s">
        <v>485</v>
      </c>
      <c r="J46" s="359" t="s">
        <v>485</v>
      </c>
      <c r="K46" s="359" t="s">
        <v>485</v>
      </c>
      <c r="L46" s="359" t="s">
        <v>485</v>
      </c>
      <c r="M46" s="360" t="s">
        <v>485</v>
      </c>
    </row>
    <row r="47" spans="2:13" ht="27.75" customHeight="1" x14ac:dyDescent="0.15">
      <c r="B47" s="1186"/>
      <c r="C47" s="1187"/>
      <c r="D47" s="108"/>
      <c r="E47" s="1194" t="s">
        <v>37</v>
      </c>
      <c r="F47" s="1195"/>
      <c r="G47" s="1195"/>
      <c r="H47" s="1196"/>
      <c r="I47" s="358" t="s">
        <v>485</v>
      </c>
      <c r="J47" s="359" t="s">
        <v>485</v>
      </c>
      <c r="K47" s="359" t="s">
        <v>485</v>
      </c>
      <c r="L47" s="359" t="s">
        <v>485</v>
      </c>
      <c r="M47" s="360" t="s">
        <v>485</v>
      </c>
    </row>
    <row r="48" spans="2:13" ht="27.75" customHeight="1" x14ac:dyDescent="0.15">
      <c r="B48" s="1186"/>
      <c r="C48" s="1187"/>
      <c r="D48" s="106"/>
      <c r="E48" s="1192" t="s">
        <v>38</v>
      </c>
      <c r="F48" s="1192"/>
      <c r="G48" s="1192"/>
      <c r="H48" s="1193"/>
      <c r="I48" s="358" t="s">
        <v>485</v>
      </c>
      <c r="J48" s="359" t="s">
        <v>485</v>
      </c>
      <c r="K48" s="359" t="s">
        <v>485</v>
      </c>
      <c r="L48" s="359" t="s">
        <v>485</v>
      </c>
      <c r="M48" s="360" t="s">
        <v>485</v>
      </c>
    </row>
    <row r="49" spans="2:13" ht="27.75" customHeight="1" x14ac:dyDescent="0.15">
      <c r="B49" s="1188"/>
      <c r="C49" s="1189"/>
      <c r="D49" s="106"/>
      <c r="E49" s="1192" t="s">
        <v>39</v>
      </c>
      <c r="F49" s="1192"/>
      <c r="G49" s="1192"/>
      <c r="H49" s="1193"/>
      <c r="I49" s="358" t="s">
        <v>485</v>
      </c>
      <c r="J49" s="359" t="s">
        <v>485</v>
      </c>
      <c r="K49" s="359" t="s">
        <v>485</v>
      </c>
      <c r="L49" s="359" t="s">
        <v>485</v>
      </c>
      <c r="M49" s="360" t="s">
        <v>485</v>
      </c>
    </row>
    <row r="50" spans="2:13" ht="27.75" customHeight="1" x14ac:dyDescent="0.15">
      <c r="B50" s="1197" t="s">
        <v>40</v>
      </c>
      <c r="C50" s="1198"/>
      <c r="D50" s="109"/>
      <c r="E50" s="1192" t="s">
        <v>41</v>
      </c>
      <c r="F50" s="1192"/>
      <c r="G50" s="1192"/>
      <c r="H50" s="1193"/>
      <c r="I50" s="358">
        <v>2489</v>
      </c>
      <c r="J50" s="359">
        <v>2280</v>
      </c>
      <c r="K50" s="359">
        <v>2245</v>
      </c>
      <c r="L50" s="359">
        <v>2724</v>
      </c>
      <c r="M50" s="360">
        <v>2800</v>
      </c>
    </row>
    <row r="51" spans="2:13" ht="27.75" customHeight="1" x14ac:dyDescent="0.15">
      <c r="B51" s="1186"/>
      <c r="C51" s="1187"/>
      <c r="D51" s="106"/>
      <c r="E51" s="1192" t="s">
        <v>42</v>
      </c>
      <c r="F51" s="1192"/>
      <c r="G51" s="1192"/>
      <c r="H51" s="1193"/>
      <c r="I51" s="358">
        <v>184</v>
      </c>
      <c r="J51" s="359">
        <v>163</v>
      </c>
      <c r="K51" s="359">
        <v>151</v>
      </c>
      <c r="L51" s="359">
        <v>123</v>
      </c>
      <c r="M51" s="360">
        <v>118</v>
      </c>
    </row>
    <row r="52" spans="2:13" ht="27.75" customHeight="1" x14ac:dyDescent="0.15">
      <c r="B52" s="1188"/>
      <c r="C52" s="1189"/>
      <c r="D52" s="106"/>
      <c r="E52" s="1192" t="s">
        <v>43</v>
      </c>
      <c r="F52" s="1192"/>
      <c r="G52" s="1192"/>
      <c r="H52" s="1193"/>
      <c r="I52" s="358">
        <v>7541</v>
      </c>
      <c r="J52" s="359">
        <v>7356</v>
      </c>
      <c r="K52" s="359">
        <v>6952</v>
      </c>
      <c r="L52" s="359">
        <v>6346</v>
      </c>
      <c r="M52" s="360">
        <v>6097</v>
      </c>
    </row>
    <row r="53" spans="2:13" ht="27.75" customHeight="1" thickBot="1" x14ac:dyDescent="0.2">
      <c r="B53" s="1199" t="s">
        <v>19</v>
      </c>
      <c r="C53" s="1200"/>
      <c r="D53" s="110"/>
      <c r="E53" s="1201" t="s">
        <v>44</v>
      </c>
      <c r="F53" s="1201"/>
      <c r="G53" s="1201"/>
      <c r="H53" s="1202"/>
      <c r="I53" s="361">
        <v>1288</v>
      </c>
      <c r="J53" s="362">
        <v>1486</v>
      </c>
      <c r="K53" s="362">
        <v>1245</v>
      </c>
      <c r="L53" s="362">
        <v>448</v>
      </c>
      <c r="M53" s="363">
        <v>277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vulJObaS+uv5oinR/VA2Rzla+ExUIM9AoP4gGlT736ejzZd/yt7DPTTEhdFj6XCVdDqcRYoO5rmMKKeYxSqQ==" saltValue="A0JtLBFSCAvYnrltT6K1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1500</v>
      </c>
      <c r="G55" s="122">
        <v>1420</v>
      </c>
      <c r="H55" s="123">
        <v>1420</v>
      </c>
    </row>
    <row r="56" spans="2:8" ht="52.5" customHeight="1" x14ac:dyDescent="0.15">
      <c r="B56" s="124"/>
      <c r="C56" s="1213" t="s">
        <v>47</v>
      </c>
      <c r="D56" s="1213"/>
      <c r="E56" s="1214"/>
      <c r="F56" s="125">
        <v>65</v>
      </c>
      <c r="G56" s="125">
        <v>63</v>
      </c>
      <c r="H56" s="126">
        <v>60</v>
      </c>
    </row>
    <row r="57" spans="2:8" ht="53.25" customHeight="1" x14ac:dyDescent="0.15">
      <c r="B57" s="124"/>
      <c r="C57" s="1215" t="s">
        <v>48</v>
      </c>
      <c r="D57" s="1215"/>
      <c r="E57" s="1216"/>
      <c r="F57" s="127">
        <v>762</v>
      </c>
      <c r="G57" s="127">
        <v>1255</v>
      </c>
      <c r="H57" s="128">
        <v>1268</v>
      </c>
    </row>
    <row r="58" spans="2:8" ht="45.75" customHeight="1" x14ac:dyDescent="0.15">
      <c r="B58" s="129"/>
      <c r="C58" s="1203" t="s">
        <v>544</v>
      </c>
      <c r="D58" s="1204"/>
      <c r="E58" s="1205"/>
      <c r="F58" s="130">
        <v>297</v>
      </c>
      <c r="G58" s="130">
        <v>942</v>
      </c>
      <c r="H58" s="131">
        <v>999</v>
      </c>
    </row>
    <row r="59" spans="2:8" ht="45.75" customHeight="1" x14ac:dyDescent="0.15">
      <c r="B59" s="129"/>
      <c r="C59" s="1203" t="s">
        <v>545</v>
      </c>
      <c r="D59" s="1204"/>
      <c r="E59" s="1205"/>
      <c r="F59" s="130">
        <v>285</v>
      </c>
      <c r="G59" s="130">
        <v>222</v>
      </c>
      <c r="H59" s="131">
        <v>162</v>
      </c>
    </row>
    <row r="60" spans="2:8" ht="45.75" customHeight="1" x14ac:dyDescent="0.15">
      <c r="B60" s="129"/>
      <c r="C60" s="1203" t="s">
        <v>546</v>
      </c>
      <c r="D60" s="1204"/>
      <c r="E60" s="1205"/>
      <c r="F60" s="130">
        <v>27</v>
      </c>
      <c r="G60" s="130">
        <v>28</v>
      </c>
      <c r="H60" s="131">
        <v>31</v>
      </c>
    </row>
    <row r="61" spans="2:8" ht="45.75" customHeight="1" x14ac:dyDescent="0.15">
      <c r="B61" s="129"/>
      <c r="C61" s="1203" t="s">
        <v>547</v>
      </c>
      <c r="D61" s="1204"/>
      <c r="E61" s="1205"/>
      <c r="F61" s="130">
        <v>20</v>
      </c>
      <c r="G61" s="130">
        <v>21</v>
      </c>
      <c r="H61" s="131">
        <v>21</v>
      </c>
    </row>
    <row r="62" spans="2:8" ht="45.75" customHeight="1" thickBot="1" x14ac:dyDescent="0.2">
      <c r="B62" s="132"/>
      <c r="C62" s="1206" t="s">
        <v>548</v>
      </c>
      <c r="D62" s="1207"/>
      <c r="E62" s="1208"/>
      <c r="F62" s="133">
        <v>11</v>
      </c>
      <c r="G62" s="133">
        <v>11</v>
      </c>
      <c r="H62" s="134">
        <v>11</v>
      </c>
    </row>
    <row r="63" spans="2:8" ht="52.5" customHeight="1" thickBot="1" x14ac:dyDescent="0.2">
      <c r="B63" s="135"/>
      <c r="C63" s="1209" t="s">
        <v>49</v>
      </c>
      <c r="D63" s="1209"/>
      <c r="E63" s="1210"/>
      <c r="F63" s="136">
        <v>2327</v>
      </c>
      <c r="G63" s="136">
        <v>2738</v>
      </c>
      <c r="H63" s="137">
        <v>2749</v>
      </c>
    </row>
    <row r="64" spans="2:8" x14ac:dyDescent="0.15"/>
  </sheetData>
  <sheetProtection algorithmName="SHA-512" hashValue="CZ15sKR+98R8m7YU+/8pE2h54Q5bPcl8h6edqwYuSA+fozW5pmjszvNf2Mq6HDYcSX0CSH54nspjMIB44fa7xA==" saltValue="35wPDNkO19mMli5eBwNI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91532</v>
      </c>
      <c r="E3" s="156"/>
      <c r="F3" s="157">
        <v>118252</v>
      </c>
      <c r="G3" s="158"/>
      <c r="H3" s="159"/>
    </row>
    <row r="4" spans="1:8" x14ac:dyDescent="0.15">
      <c r="A4" s="160"/>
      <c r="B4" s="161"/>
      <c r="C4" s="162"/>
      <c r="D4" s="163">
        <v>50783</v>
      </c>
      <c r="E4" s="164"/>
      <c r="F4" s="165">
        <v>49994</v>
      </c>
      <c r="G4" s="166"/>
      <c r="H4" s="167"/>
    </row>
    <row r="5" spans="1:8" x14ac:dyDescent="0.15">
      <c r="A5" s="148" t="s">
        <v>517</v>
      </c>
      <c r="B5" s="153"/>
      <c r="C5" s="154"/>
      <c r="D5" s="155">
        <v>79541</v>
      </c>
      <c r="E5" s="156"/>
      <c r="F5" s="157">
        <v>120302</v>
      </c>
      <c r="G5" s="158"/>
      <c r="H5" s="159"/>
    </row>
    <row r="6" spans="1:8" x14ac:dyDescent="0.15">
      <c r="A6" s="160"/>
      <c r="B6" s="161"/>
      <c r="C6" s="162"/>
      <c r="D6" s="163">
        <v>56672</v>
      </c>
      <c r="E6" s="164"/>
      <c r="F6" s="165">
        <v>59328</v>
      </c>
      <c r="G6" s="166"/>
      <c r="H6" s="167"/>
    </row>
    <row r="7" spans="1:8" x14ac:dyDescent="0.15">
      <c r="A7" s="148" t="s">
        <v>518</v>
      </c>
      <c r="B7" s="153"/>
      <c r="C7" s="154"/>
      <c r="D7" s="155">
        <v>49564</v>
      </c>
      <c r="E7" s="156"/>
      <c r="F7" s="157">
        <v>114841</v>
      </c>
      <c r="G7" s="158"/>
      <c r="H7" s="159"/>
    </row>
    <row r="8" spans="1:8" x14ac:dyDescent="0.15">
      <c r="A8" s="160"/>
      <c r="B8" s="161"/>
      <c r="C8" s="162"/>
      <c r="D8" s="163">
        <v>17905</v>
      </c>
      <c r="E8" s="164"/>
      <c r="F8" s="165">
        <v>51589</v>
      </c>
      <c r="G8" s="166"/>
      <c r="H8" s="167"/>
    </row>
    <row r="9" spans="1:8" x14ac:dyDescent="0.15">
      <c r="A9" s="148" t="s">
        <v>519</v>
      </c>
      <c r="B9" s="153"/>
      <c r="C9" s="154"/>
      <c r="D9" s="155">
        <v>43001</v>
      </c>
      <c r="E9" s="156"/>
      <c r="F9" s="157">
        <v>124145</v>
      </c>
      <c r="G9" s="158"/>
      <c r="H9" s="159"/>
    </row>
    <row r="10" spans="1:8" x14ac:dyDescent="0.15">
      <c r="A10" s="160"/>
      <c r="B10" s="161"/>
      <c r="C10" s="162"/>
      <c r="D10" s="163">
        <v>16642</v>
      </c>
      <c r="E10" s="164"/>
      <c r="F10" s="165">
        <v>54761</v>
      </c>
      <c r="G10" s="166"/>
      <c r="H10" s="167"/>
    </row>
    <row r="11" spans="1:8" x14ac:dyDescent="0.15">
      <c r="A11" s="148" t="s">
        <v>520</v>
      </c>
      <c r="B11" s="153"/>
      <c r="C11" s="154"/>
      <c r="D11" s="155">
        <v>81906</v>
      </c>
      <c r="E11" s="156"/>
      <c r="F11" s="157">
        <v>131480</v>
      </c>
      <c r="G11" s="158"/>
      <c r="H11" s="159"/>
    </row>
    <row r="12" spans="1:8" x14ac:dyDescent="0.15">
      <c r="A12" s="160"/>
      <c r="B12" s="161"/>
      <c r="C12" s="168"/>
      <c r="D12" s="163">
        <v>35263</v>
      </c>
      <c r="E12" s="164"/>
      <c r="F12" s="165">
        <v>63148</v>
      </c>
      <c r="G12" s="166"/>
      <c r="H12" s="167"/>
    </row>
    <row r="13" spans="1:8" x14ac:dyDescent="0.15">
      <c r="A13" s="148"/>
      <c r="B13" s="153"/>
      <c r="C13" s="169"/>
      <c r="D13" s="170">
        <v>69109</v>
      </c>
      <c r="E13" s="171"/>
      <c r="F13" s="172">
        <v>121804</v>
      </c>
      <c r="G13" s="173"/>
      <c r="H13" s="159"/>
    </row>
    <row r="14" spans="1:8" x14ac:dyDescent="0.15">
      <c r="A14" s="160"/>
      <c r="B14" s="161"/>
      <c r="C14" s="162"/>
      <c r="D14" s="163">
        <v>35453</v>
      </c>
      <c r="E14" s="164"/>
      <c r="F14" s="165">
        <v>55764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7.16</v>
      </c>
      <c r="C19" s="174">
        <f>ROUND(VALUE(SUBSTITUTE(実質収支比率等に係る経年分析!G$48,"▲","-")),2)</f>
        <v>9.82</v>
      </c>
      <c r="D19" s="174">
        <f>ROUND(VALUE(SUBSTITUTE(実質収支比率等に係る経年分析!H$48,"▲","-")),2)</f>
        <v>15.48</v>
      </c>
      <c r="E19" s="174">
        <f>ROUND(VALUE(SUBSTITUTE(実質収支比率等に係る経年分析!I$48,"▲","-")),2)</f>
        <v>11.76</v>
      </c>
      <c r="F19" s="174">
        <f>ROUND(VALUE(SUBSTITUTE(実質収支比率等に係る経年分析!J$48,"▲","-")),2)</f>
        <v>8.99</v>
      </c>
    </row>
    <row r="20" spans="1:11" x14ac:dyDescent="0.15">
      <c r="A20" s="174" t="s">
        <v>53</v>
      </c>
      <c r="B20" s="174">
        <f>ROUND(VALUE(SUBSTITUTE(実質収支比率等に係る経年分析!F$47,"▲","-")),2)</f>
        <v>50.04</v>
      </c>
      <c r="C20" s="174">
        <f>ROUND(VALUE(SUBSTITUTE(実質収支比率等に係る経年分析!G$47,"▲","-")),2)</f>
        <v>41.58</v>
      </c>
      <c r="D20" s="174">
        <f>ROUND(VALUE(SUBSTITUTE(実質収支比率等に係る経年分析!H$47,"▲","-")),2)</f>
        <v>34.619999999999997</v>
      </c>
      <c r="E20" s="174">
        <f>ROUND(VALUE(SUBSTITUTE(実質収支比率等に係る経年分析!I$47,"▲","-")),2)</f>
        <v>33.22</v>
      </c>
      <c r="F20" s="174">
        <f>ROUND(VALUE(SUBSTITUTE(実質収支比率等に係る経年分析!J$47,"▲","-")),2)</f>
        <v>33.26</v>
      </c>
    </row>
    <row r="21" spans="1:11" x14ac:dyDescent="0.15">
      <c r="A21" s="174" t="s">
        <v>54</v>
      </c>
      <c r="B21" s="174">
        <f>IF(ISNUMBER(VALUE(SUBSTITUTE(実質収支比率等に係る経年分析!F$49,"▲","-"))),ROUND(VALUE(SUBSTITUTE(実質収支比率等に係る経年分析!F$49,"▲","-")),2),NA())</f>
        <v>-7.9</v>
      </c>
      <c r="C21" s="174">
        <f>IF(ISNUMBER(VALUE(SUBSTITUTE(実質収支比率等に係る経年分析!G$49,"▲","-"))),ROUND(VALUE(SUBSTITUTE(実質収支比率等に係る経年分析!G$49,"▲","-")),2),NA())</f>
        <v>-4.3</v>
      </c>
      <c r="D21" s="174">
        <f>IF(ISNUMBER(VALUE(SUBSTITUTE(実質収支比率等に係る経年分析!H$49,"▲","-"))),ROUND(VALUE(SUBSTITUTE(実質収支比率等に係る経年分析!H$49,"▲","-")),2),NA())</f>
        <v>0.52</v>
      </c>
      <c r="E21" s="174">
        <f>IF(ISNUMBER(VALUE(SUBSTITUTE(実質収支比率等に係る経年分析!I$49,"▲","-"))),ROUND(VALUE(SUBSTITUTE(実質収支比率等に係る経年分析!I$49,"▲","-")),2),NA())</f>
        <v>-5.79</v>
      </c>
      <c r="F21" s="174">
        <f>IF(ISNUMBER(VALUE(SUBSTITUTE(実質収支比率等に係る経年分析!J$49,"▲","-"))),ROUND(VALUE(SUBSTITUTE(実質収支比率等に係る経年分析!J$49,"▲","-")),2),NA())</f>
        <v>-2.79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1.1100000000000001</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2.4300000000000002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8.49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7.88</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8.26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8.7100000000000009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8.35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859</v>
      </c>
      <c r="E42" s="176"/>
      <c r="F42" s="176"/>
      <c r="G42" s="176">
        <f>'実質公債費比率（分子）の構造'!L$52</f>
        <v>841</v>
      </c>
      <c r="H42" s="176"/>
      <c r="I42" s="176"/>
      <c r="J42" s="176">
        <f>'実質公債費比率（分子）の構造'!M$52</f>
        <v>815</v>
      </c>
      <c r="K42" s="176"/>
      <c r="L42" s="176"/>
      <c r="M42" s="176">
        <f>'実質公債費比率（分子）の構造'!N$52</f>
        <v>816</v>
      </c>
      <c r="N42" s="176"/>
      <c r="O42" s="176"/>
      <c r="P42" s="176">
        <f>'実質公債費比率（分子）の構造'!O$52</f>
        <v>784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v>
      </c>
      <c r="C44" s="176"/>
      <c r="D44" s="176"/>
      <c r="E44" s="176">
        <f>'実質公債費比率（分子）の構造'!L$50</f>
        <v>2</v>
      </c>
      <c r="F44" s="176"/>
      <c r="G44" s="176"/>
      <c r="H44" s="176">
        <f>'実質公債費比率（分子）の構造'!M$50</f>
        <v>8</v>
      </c>
      <c r="I44" s="176"/>
      <c r="J44" s="176"/>
      <c r="K44" s="176">
        <f>'実質公債費比率（分子）の構造'!N$50</f>
        <v>6</v>
      </c>
      <c r="L44" s="176"/>
      <c r="M44" s="176"/>
      <c r="N44" s="176">
        <f>'実質公債費比率（分子）の構造'!O$50</f>
        <v>4</v>
      </c>
      <c r="O44" s="176"/>
      <c r="P44" s="176"/>
    </row>
    <row r="45" spans="1:16" x14ac:dyDescent="0.15">
      <c r="A45" s="176" t="s">
        <v>63</v>
      </c>
      <c r="B45" s="176">
        <f>'実質公債費比率（分子）の構造'!K$49</f>
        <v>50</v>
      </c>
      <c r="C45" s="176"/>
      <c r="D45" s="176"/>
      <c r="E45" s="176">
        <f>'実質公債費比率（分子）の構造'!L$49</f>
        <v>45</v>
      </c>
      <c r="F45" s="176"/>
      <c r="G45" s="176"/>
      <c r="H45" s="176">
        <f>'実質公債費比率（分子）の構造'!M$49</f>
        <v>38</v>
      </c>
      <c r="I45" s="176"/>
      <c r="J45" s="176"/>
      <c r="K45" s="176">
        <f>'実質公債費比率（分子）の構造'!N$49</f>
        <v>40</v>
      </c>
      <c r="L45" s="176"/>
      <c r="M45" s="176"/>
      <c r="N45" s="176">
        <f>'実質公債費比率（分子）の構造'!O$49</f>
        <v>40</v>
      </c>
      <c r="O45" s="176"/>
      <c r="P45" s="176"/>
    </row>
    <row r="46" spans="1:16" x14ac:dyDescent="0.15">
      <c r="A46" s="176" t="s">
        <v>64</v>
      </c>
      <c r="B46" s="176">
        <f>'実質公債費比率（分子）の構造'!K$48</f>
        <v>260</v>
      </c>
      <c r="C46" s="176"/>
      <c r="D46" s="176"/>
      <c r="E46" s="176">
        <f>'実質公債費比率（分子）の構造'!L$48</f>
        <v>259</v>
      </c>
      <c r="F46" s="176"/>
      <c r="G46" s="176"/>
      <c r="H46" s="176">
        <f>'実質公債費比率（分子）の構造'!M$48</f>
        <v>263</v>
      </c>
      <c r="I46" s="176"/>
      <c r="J46" s="176"/>
      <c r="K46" s="176">
        <f>'実質公債費比率（分子）の構造'!N$48</f>
        <v>262</v>
      </c>
      <c r="L46" s="176"/>
      <c r="M46" s="176"/>
      <c r="N46" s="176">
        <f>'実質公債費比率（分子）の構造'!O$48</f>
        <v>269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787</v>
      </c>
      <c r="C49" s="176"/>
      <c r="D49" s="176"/>
      <c r="E49" s="176">
        <f>'実質公債費比率（分子）の構造'!L$45</f>
        <v>904</v>
      </c>
      <c r="F49" s="176"/>
      <c r="G49" s="176"/>
      <c r="H49" s="176">
        <f>'実質公債費比率（分子）の構造'!M$45</f>
        <v>971</v>
      </c>
      <c r="I49" s="176"/>
      <c r="J49" s="176"/>
      <c r="K49" s="176">
        <f>'実質公債費比率（分子）の構造'!N$45</f>
        <v>976</v>
      </c>
      <c r="L49" s="176"/>
      <c r="M49" s="176"/>
      <c r="N49" s="176">
        <f>'実質公債費比率（分子）の構造'!O$45</f>
        <v>943</v>
      </c>
      <c r="O49" s="176"/>
      <c r="P49" s="176"/>
    </row>
    <row r="50" spans="1:16" x14ac:dyDescent="0.15">
      <c r="A50" s="176" t="s">
        <v>67</v>
      </c>
      <c r="B50" s="176" t="e">
        <f>NA()</f>
        <v>#N/A</v>
      </c>
      <c r="C50" s="176">
        <f>IF(ISNUMBER('実質公債費比率（分子）の構造'!K$53),'実質公債費比率（分子）の構造'!K$53,NA())</f>
        <v>241</v>
      </c>
      <c r="D50" s="176" t="e">
        <f>NA()</f>
        <v>#N/A</v>
      </c>
      <c r="E50" s="176" t="e">
        <f>NA()</f>
        <v>#N/A</v>
      </c>
      <c r="F50" s="176">
        <f>IF(ISNUMBER('実質公債費比率（分子）の構造'!L$53),'実質公債費比率（分子）の構造'!L$53,NA())</f>
        <v>369</v>
      </c>
      <c r="G50" s="176" t="e">
        <f>NA()</f>
        <v>#N/A</v>
      </c>
      <c r="H50" s="176" t="e">
        <f>NA()</f>
        <v>#N/A</v>
      </c>
      <c r="I50" s="176">
        <f>IF(ISNUMBER('実質公債費比率（分子）の構造'!M$53),'実質公債費比率（分子）の構造'!M$53,NA())</f>
        <v>465</v>
      </c>
      <c r="J50" s="176" t="e">
        <f>NA()</f>
        <v>#N/A</v>
      </c>
      <c r="K50" s="176" t="e">
        <f>NA()</f>
        <v>#N/A</v>
      </c>
      <c r="L50" s="176">
        <f>IF(ISNUMBER('実質公債費比率（分子）の構造'!N$53),'実質公債費比率（分子）の構造'!N$53,NA())</f>
        <v>468</v>
      </c>
      <c r="M50" s="176" t="e">
        <f>NA()</f>
        <v>#N/A</v>
      </c>
      <c r="N50" s="176" t="e">
        <f>NA()</f>
        <v>#N/A</v>
      </c>
      <c r="O50" s="176">
        <f>IF(ISNUMBER('実質公債費比率（分子）の構造'!O$53),'実質公債費比率（分子）の構造'!O$53,NA())</f>
        <v>472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7541</v>
      </c>
      <c r="E56" s="175"/>
      <c r="F56" s="175"/>
      <c r="G56" s="175">
        <f>'将来負担比率（分子）の構造'!J$52</f>
        <v>7356</v>
      </c>
      <c r="H56" s="175"/>
      <c r="I56" s="175"/>
      <c r="J56" s="175">
        <f>'将来負担比率（分子）の構造'!K$52</f>
        <v>6952</v>
      </c>
      <c r="K56" s="175"/>
      <c r="L56" s="175"/>
      <c r="M56" s="175">
        <f>'将来負担比率（分子）の構造'!L$52</f>
        <v>6346</v>
      </c>
      <c r="N56" s="175"/>
      <c r="O56" s="175"/>
      <c r="P56" s="175">
        <f>'将来負担比率（分子）の構造'!M$52</f>
        <v>6097</v>
      </c>
    </row>
    <row r="57" spans="1:16" x14ac:dyDescent="0.15">
      <c r="A57" s="175" t="s">
        <v>42</v>
      </c>
      <c r="B57" s="175"/>
      <c r="C57" s="175"/>
      <c r="D57" s="175">
        <f>'将来負担比率（分子）の構造'!I$51</f>
        <v>184</v>
      </c>
      <c r="E57" s="175"/>
      <c r="F57" s="175"/>
      <c r="G57" s="175">
        <f>'将来負担比率（分子）の構造'!J$51</f>
        <v>163</v>
      </c>
      <c r="H57" s="175"/>
      <c r="I57" s="175"/>
      <c r="J57" s="175">
        <f>'将来負担比率（分子）の構造'!K$51</f>
        <v>151</v>
      </c>
      <c r="K57" s="175"/>
      <c r="L57" s="175"/>
      <c r="M57" s="175">
        <f>'将来負担比率（分子）の構造'!L$51</f>
        <v>123</v>
      </c>
      <c r="N57" s="175"/>
      <c r="O57" s="175"/>
      <c r="P57" s="175">
        <f>'将来負担比率（分子）の構造'!M$51</f>
        <v>118</v>
      </c>
    </row>
    <row r="58" spans="1:16" x14ac:dyDescent="0.15">
      <c r="A58" s="175" t="s">
        <v>41</v>
      </c>
      <c r="B58" s="175"/>
      <c r="C58" s="175"/>
      <c r="D58" s="175">
        <f>'将来負担比率（分子）の構造'!I$50</f>
        <v>2489</v>
      </c>
      <c r="E58" s="175"/>
      <c r="F58" s="175"/>
      <c r="G58" s="175">
        <f>'将来負担比率（分子）の構造'!J$50</f>
        <v>2280</v>
      </c>
      <c r="H58" s="175"/>
      <c r="I58" s="175"/>
      <c r="J58" s="175">
        <f>'将来負担比率（分子）の構造'!K$50</f>
        <v>2245</v>
      </c>
      <c r="K58" s="175"/>
      <c r="L58" s="175"/>
      <c r="M58" s="175">
        <f>'将来負担比率（分子）の構造'!L$50</f>
        <v>2724</v>
      </c>
      <c r="N58" s="175"/>
      <c r="O58" s="175"/>
      <c r="P58" s="175">
        <f>'将来負担比率（分子）の構造'!M$50</f>
        <v>2800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734</v>
      </c>
      <c r="C62" s="175"/>
      <c r="D62" s="175"/>
      <c r="E62" s="175">
        <f>'将来負担比率（分子）の構造'!J$45</f>
        <v>680</v>
      </c>
      <c r="F62" s="175"/>
      <c r="G62" s="175"/>
      <c r="H62" s="175">
        <f>'将来負担比率（分子）の構造'!K$45</f>
        <v>488</v>
      </c>
      <c r="I62" s="175"/>
      <c r="J62" s="175"/>
      <c r="K62" s="175">
        <f>'将来負担比率（分子）の構造'!L$45</f>
        <v>473</v>
      </c>
      <c r="L62" s="175"/>
      <c r="M62" s="175"/>
      <c r="N62" s="175">
        <f>'将来負担比率（分子）の構造'!M$45</f>
        <v>500</v>
      </c>
      <c r="O62" s="175"/>
      <c r="P62" s="175"/>
    </row>
    <row r="63" spans="1:16" x14ac:dyDescent="0.15">
      <c r="A63" s="175" t="s">
        <v>34</v>
      </c>
      <c r="B63" s="175">
        <f>'将来負担比率（分子）の構造'!I$44</f>
        <v>233</v>
      </c>
      <c r="C63" s="175"/>
      <c r="D63" s="175"/>
      <c r="E63" s="175">
        <f>'将来負担比率（分子）の構造'!J$44</f>
        <v>204</v>
      </c>
      <c r="F63" s="175"/>
      <c r="G63" s="175"/>
      <c r="H63" s="175">
        <f>'将来負担比率（分子）の構造'!K$44</f>
        <v>186</v>
      </c>
      <c r="I63" s="175"/>
      <c r="J63" s="175"/>
      <c r="K63" s="175">
        <f>'将来負担比率（分子）の構造'!L$44</f>
        <v>135</v>
      </c>
      <c r="L63" s="175"/>
      <c r="M63" s="175"/>
      <c r="N63" s="175">
        <f>'将来負担比率（分子）の構造'!M$44</f>
        <v>107</v>
      </c>
      <c r="O63" s="175"/>
      <c r="P63" s="175"/>
    </row>
    <row r="64" spans="1:16" x14ac:dyDescent="0.15">
      <c r="A64" s="175" t="s">
        <v>33</v>
      </c>
      <c r="B64" s="175">
        <f>'将来負担比率（分子）の構造'!I$43</f>
        <v>3063</v>
      </c>
      <c r="C64" s="175"/>
      <c r="D64" s="175"/>
      <c r="E64" s="175">
        <f>'将来負担比率（分子）の構造'!J$43</f>
        <v>3080</v>
      </c>
      <c r="F64" s="175"/>
      <c r="G64" s="175"/>
      <c r="H64" s="175">
        <f>'将来負担比率（分子）の構造'!K$43</f>
        <v>3173</v>
      </c>
      <c r="I64" s="175"/>
      <c r="J64" s="175"/>
      <c r="K64" s="175">
        <f>'将来負担比率（分子）の構造'!L$43</f>
        <v>3021</v>
      </c>
      <c r="L64" s="175"/>
      <c r="M64" s="175"/>
      <c r="N64" s="175">
        <f>'将来負担比率（分子）の構造'!M$43</f>
        <v>2888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7472</v>
      </c>
      <c r="C66" s="175"/>
      <c r="D66" s="175"/>
      <c r="E66" s="175">
        <f>'将来負担比率（分子）の構造'!J$41</f>
        <v>7321</v>
      </c>
      <c r="F66" s="175"/>
      <c r="G66" s="175"/>
      <c r="H66" s="175">
        <f>'将来負担比率（分子）の構造'!K$41</f>
        <v>6745</v>
      </c>
      <c r="I66" s="175"/>
      <c r="J66" s="175"/>
      <c r="K66" s="175">
        <f>'将来負担比率（分子）の構造'!L$41</f>
        <v>6012</v>
      </c>
      <c r="L66" s="175"/>
      <c r="M66" s="175"/>
      <c r="N66" s="175">
        <f>'将来負担比率（分子）の構造'!M$41</f>
        <v>5798</v>
      </c>
      <c r="O66" s="175"/>
      <c r="P66" s="175"/>
    </row>
    <row r="67" spans="1:16" x14ac:dyDescent="0.15">
      <c r="A67" s="175" t="s">
        <v>71</v>
      </c>
      <c r="B67" s="175" t="e">
        <f>NA()</f>
        <v>#N/A</v>
      </c>
      <c r="C67" s="175">
        <f>IF(ISNUMBER('将来負担比率（分子）の構造'!I$53), IF('将来負担比率（分子）の構造'!I$53 &lt; 0, 0, '将来負担比率（分子）の構造'!I$53), NA())</f>
        <v>1288</v>
      </c>
      <c r="D67" s="175" t="e">
        <f>NA()</f>
        <v>#N/A</v>
      </c>
      <c r="E67" s="175" t="e">
        <f>NA()</f>
        <v>#N/A</v>
      </c>
      <c r="F67" s="175">
        <f>IF(ISNUMBER('将来負担比率（分子）の構造'!J$53), IF('将来負担比率（分子）の構造'!J$53 &lt; 0, 0, '将来負担比率（分子）の構造'!J$53), NA())</f>
        <v>1486</v>
      </c>
      <c r="G67" s="175" t="e">
        <f>NA()</f>
        <v>#N/A</v>
      </c>
      <c r="H67" s="175" t="e">
        <f>NA()</f>
        <v>#N/A</v>
      </c>
      <c r="I67" s="175">
        <f>IF(ISNUMBER('将来負担比率（分子）の構造'!K$53), IF('将来負担比率（分子）の構造'!K$53 &lt; 0, 0, '将来負担比率（分子）の構造'!K$53), NA())</f>
        <v>1245</v>
      </c>
      <c r="J67" s="175" t="e">
        <f>NA()</f>
        <v>#N/A</v>
      </c>
      <c r="K67" s="175" t="e">
        <f>NA()</f>
        <v>#N/A</v>
      </c>
      <c r="L67" s="175">
        <f>IF(ISNUMBER('将来負担比率（分子）の構造'!L$53), IF('将来負担比率（分子）の構造'!L$53 &lt; 0, 0, '将来負担比率（分子）の構造'!L$53), NA())</f>
        <v>448</v>
      </c>
      <c r="M67" s="175" t="e">
        <f>NA()</f>
        <v>#N/A</v>
      </c>
      <c r="N67" s="175" t="e">
        <f>NA()</f>
        <v>#N/A</v>
      </c>
      <c r="O67" s="175">
        <f>IF(ISNUMBER('将来負担比率（分子）の構造'!M$53), IF('将来負担比率（分子）の構造'!M$53 &lt; 0, 0, '将来負担比率（分子）の構造'!M$53), NA())</f>
        <v>277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1500</v>
      </c>
      <c r="C72" s="179">
        <f>基金残高に係る経年分析!G55</f>
        <v>1420</v>
      </c>
      <c r="D72" s="179">
        <f>基金残高に係る経年分析!H55</f>
        <v>1420</v>
      </c>
    </row>
    <row r="73" spans="1:16" x14ac:dyDescent="0.15">
      <c r="A73" s="178" t="s">
        <v>74</v>
      </c>
      <c r="B73" s="179">
        <f>基金残高に係る経年分析!F56</f>
        <v>65</v>
      </c>
      <c r="C73" s="179">
        <f>基金残高に係る経年分析!G56</f>
        <v>63</v>
      </c>
      <c r="D73" s="179">
        <f>基金残高に係る経年分析!H56</f>
        <v>60</v>
      </c>
    </row>
    <row r="74" spans="1:16" x14ac:dyDescent="0.15">
      <c r="A74" s="178" t="s">
        <v>75</v>
      </c>
      <c r="B74" s="179">
        <f>基金残高に係る経年分析!F57</f>
        <v>762</v>
      </c>
      <c r="C74" s="179">
        <f>基金残高に係る経年分析!G57</f>
        <v>1255</v>
      </c>
      <c r="D74" s="179">
        <f>基金残高に係る経年分析!H57</f>
        <v>1268</v>
      </c>
    </row>
  </sheetData>
  <sheetProtection algorithmName="SHA-512" hashValue="RuB+e8ofIMsOs9kU+cs6jEdl8D+QhJa+fdRzZ/2nHA2CG41prDOamf8VfykU/C/cQ+lHYyhnYYEX/1cRFa7QGg==" saltValue="aJjPkN8K2OY/oeEgw2PL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上村信博</cp:lastModifiedBy>
  <cp:lastPrinted>2025-03-06T03:50:59Z</cp:lastPrinted>
  <dcterms:created xsi:type="dcterms:W3CDTF">2025-02-19T05:18:06Z</dcterms:created>
  <dcterms:modified xsi:type="dcterms:W3CDTF">2025-03-10T03:23:00Z</dcterms:modified>
  <cp:category/>
</cp:coreProperties>
</file>